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JZS\JZS\Olimpijsko jadranje in mladinci\Kriterijske lestvice\2018\"/>
    </mc:Choice>
  </mc:AlternateContent>
  <xr:revisionPtr revIDLastSave="0" documentId="8_{FDCA6D0F-9956-484C-931B-BC3246647D51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List1!$A$10:$S$109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" i="1" l="1"/>
  <c r="X10" i="1" s="1"/>
  <c r="I80" i="1" l="1"/>
  <c r="F80" i="1" s="1"/>
  <c r="G80" i="1" s="1"/>
  <c r="I81" i="1"/>
  <c r="F81" i="1" s="1"/>
  <c r="G81" i="1" s="1"/>
  <c r="I82" i="1"/>
  <c r="F82" i="1" s="1"/>
  <c r="G82" i="1" s="1"/>
  <c r="I49" i="1" l="1"/>
  <c r="I53" i="1"/>
  <c r="I52" i="1"/>
  <c r="I50" i="1"/>
  <c r="I58" i="1"/>
  <c r="I57" i="1"/>
  <c r="I54" i="1"/>
  <c r="I35" i="1"/>
  <c r="I63" i="1"/>
  <c r="I59" i="1"/>
  <c r="I45" i="1"/>
  <c r="I64" i="1"/>
  <c r="I55" i="1"/>
  <c r="I51" i="1"/>
  <c r="I61" i="1"/>
  <c r="I60" i="1"/>
  <c r="I62" i="1"/>
  <c r="I66" i="1"/>
  <c r="I67" i="1"/>
  <c r="I69" i="1"/>
  <c r="I70" i="1"/>
  <c r="I71" i="1"/>
  <c r="I72" i="1"/>
  <c r="I73" i="1"/>
  <c r="I74" i="1"/>
  <c r="I78" i="1"/>
  <c r="I46" i="1"/>
  <c r="I47" i="1"/>
  <c r="I42" i="1"/>
  <c r="I43" i="1"/>
  <c r="I44" i="1"/>
  <c r="I41" i="1"/>
  <c r="I39" i="1"/>
  <c r="I40" i="1"/>
  <c r="I37" i="1"/>
  <c r="I34" i="1"/>
  <c r="I31" i="1"/>
  <c r="I36" i="1"/>
  <c r="I38" i="1"/>
  <c r="I33" i="1"/>
  <c r="I32" i="1"/>
  <c r="I13" i="1" l="1"/>
  <c r="I12" i="1"/>
  <c r="I14" i="1"/>
  <c r="I18" i="1"/>
  <c r="I17" i="1"/>
  <c r="I16" i="1"/>
  <c r="I22" i="1"/>
  <c r="I23" i="1"/>
  <c r="I19" i="1"/>
  <c r="I21" i="1"/>
  <c r="I20" i="1"/>
  <c r="I24" i="1"/>
  <c r="I26" i="1"/>
  <c r="I25" i="1"/>
  <c r="I28" i="1"/>
  <c r="I27" i="1"/>
  <c r="I29" i="1"/>
  <c r="I15" i="1"/>
  <c r="I30" i="1"/>
  <c r="I11" i="1"/>
  <c r="K11" i="1"/>
  <c r="F85" i="1" l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K24" i="1" l="1"/>
  <c r="K79" i="1"/>
  <c r="K72" i="1"/>
  <c r="K73" i="1"/>
  <c r="K13" i="1"/>
  <c r="K12" i="1"/>
  <c r="K14" i="1"/>
  <c r="K23" i="1"/>
  <c r="K22" i="1"/>
  <c r="K18" i="1"/>
  <c r="K19" i="1"/>
  <c r="K17" i="1"/>
  <c r="K16" i="1"/>
  <c r="K21" i="1"/>
  <c r="K20" i="1"/>
  <c r="K26" i="1"/>
  <c r="K25" i="1"/>
  <c r="K32" i="1"/>
  <c r="K30" i="1"/>
  <c r="K29" i="1"/>
  <c r="K27" i="1"/>
  <c r="K28" i="1"/>
  <c r="K34" i="1"/>
  <c r="K33" i="1"/>
  <c r="K38" i="1"/>
  <c r="K15" i="1"/>
  <c r="K36" i="1"/>
  <c r="K31" i="1"/>
  <c r="K37" i="1"/>
  <c r="K40" i="1"/>
  <c r="K41" i="1"/>
  <c r="K44" i="1"/>
  <c r="K43" i="1"/>
  <c r="K42" i="1"/>
  <c r="K48" i="1"/>
  <c r="K46" i="1"/>
  <c r="K47" i="1"/>
  <c r="K49" i="1"/>
  <c r="K53" i="1"/>
  <c r="K52" i="1"/>
  <c r="K50" i="1"/>
  <c r="K56" i="1"/>
  <c r="K57" i="1"/>
  <c r="K58" i="1"/>
  <c r="K54" i="1"/>
  <c r="K59" i="1"/>
  <c r="K63" i="1"/>
  <c r="K64" i="1"/>
  <c r="K35" i="1"/>
  <c r="K68" i="1"/>
  <c r="K51" i="1"/>
  <c r="K62" i="1"/>
  <c r="K60" i="1"/>
  <c r="K70" i="1"/>
  <c r="K71" i="1"/>
  <c r="K69" i="1"/>
  <c r="M11" i="1"/>
  <c r="F79" i="1" l="1"/>
  <c r="G79" i="1" s="1"/>
  <c r="F73" i="1"/>
  <c r="G73" i="1" s="1"/>
  <c r="F72" i="1"/>
  <c r="G72" i="1" s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M22" i="1"/>
  <c r="M12" i="1"/>
  <c r="M17" i="1"/>
  <c r="M14" i="1"/>
  <c r="M16" i="1"/>
  <c r="M23" i="1"/>
  <c r="M21" i="1"/>
  <c r="M19" i="1"/>
  <c r="M18" i="1"/>
  <c r="M24" i="1"/>
  <c r="M26" i="1"/>
  <c r="M20" i="1"/>
  <c r="M25" i="1"/>
  <c r="M27" i="1"/>
  <c r="M30" i="1"/>
  <c r="M38" i="1"/>
  <c r="M32" i="1"/>
  <c r="M36" i="1"/>
  <c r="M39" i="1"/>
  <c r="M33" i="1"/>
  <c r="M37" i="1"/>
  <c r="M31" i="1"/>
  <c r="M34" i="1"/>
  <c r="M40" i="1"/>
  <c r="M43" i="1"/>
  <c r="M41" i="1"/>
  <c r="M46" i="1"/>
  <c r="M49" i="1"/>
  <c r="M42" i="1"/>
  <c r="M52" i="1"/>
  <c r="M58" i="1"/>
  <c r="M29" i="1"/>
  <c r="M28" i="1"/>
  <c r="M45" i="1"/>
  <c r="M44" i="1"/>
  <c r="M65" i="1"/>
  <c r="M47" i="1"/>
  <c r="M55" i="1"/>
  <c r="M57" i="1"/>
  <c r="M53" i="1"/>
  <c r="M61" i="1"/>
  <c r="M54" i="1"/>
  <c r="M63" i="1"/>
  <c r="M64" i="1"/>
  <c r="M35" i="1"/>
  <c r="M67" i="1"/>
  <c r="M66" i="1"/>
  <c r="M51" i="1"/>
  <c r="M76" i="1"/>
  <c r="M77" i="1"/>
  <c r="M13" i="1"/>
  <c r="O13" i="1"/>
  <c r="Q13" i="1"/>
  <c r="O22" i="1" l="1"/>
  <c r="O17" i="1"/>
  <c r="O14" i="1"/>
  <c r="O19" i="1"/>
  <c r="O23" i="1"/>
  <c r="O16" i="1"/>
  <c r="O12" i="1"/>
  <c r="O24" i="1"/>
  <c r="O21" i="1"/>
  <c r="O18" i="1"/>
  <c r="O26" i="1"/>
  <c r="O20" i="1"/>
  <c r="O30" i="1"/>
  <c r="O25" i="1"/>
  <c r="O32" i="1"/>
  <c r="O36" i="1"/>
  <c r="O27" i="1"/>
  <c r="O38" i="1"/>
  <c r="O39" i="1"/>
  <c r="O40" i="1"/>
  <c r="O34" i="1"/>
  <c r="O15" i="1"/>
  <c r="O37" i="1"/>
  <c r="O33" i="1"/>
  <c r="O41" i="1"/>
  <c r="O31" i="1"/>
  <c r="O43" i="1"/>
  <c r="O48" i="1"/>
  <c r="O49" i="1"/>
  <c r="O70" i="1"/>
  <c r="F70" i="1" s="1"/>
  <c r="O83" i="1"/>
  <c r="F83" i="1" s="1"/>
  <c r="O46" i="1"/>
  <c r="O50" i="1"/>
  <c r="O56" i="1"/>
  <c r="O42" i="1"/>
  <c r="O52" i="1"/>
  <c r="O58" i="1"/>
  <c r="O59" i="1"/>
  <c r="O29" i="1"/>
  <c r="O28" i="1"/>
  <c r="O44" i="1"/>
  <c r="O65" i="1"/>
  <c r="O45" i="1"/>
  <c r="O66" i="1"/>
  <c r="F66" i="1" s="1"/>
  <c r="O47" i="1"/>
  <c r="O55" i="1"/>
  <c r="O57" i="1"/>
  <c r="O71" i="1"/>
  <c r="F71" i="1" s="1"/>
  <c r="O61" i="1"/>
  <c r="O69" i="1"/>
  <c r="O64" i="1"/>
  <c r="O74" i="1"/>
  <c r="F74" i="1" s="1"/>
  <c r="O78" i="1"/>
  <c r="F78" i="1" s="1"/>
  <c r="O75" i="1"/>
  <c r="O60" i="1"/>
  <c r="F60" i="1" s="1"/>
  <c r="O35" i="1"/>
  <c r="F35" i="1" s="1"/>
  <c r="O84" i="1"/>
  <c r="O62" i="1"/>
  <c r="O51" i="1"/>
  <c r="F51" i="1" s="1"/>
  <c r="O11" i="1"/>
  <c r="F84" i="1" l="1"/>
  <c r="G84" i="1" s="1"/>
  <c r="F62" i="1"/>
  <c r="G62" i="1" s="1"/>
  <c r="F69" i="1"/>
  <c r="G69" i="1" s="1"/>
  <c r="G70" i="1"/>
  <c r="G51" i="1"/>
  <c r="G78" i="1"/>
  <c r="G60" i="1"/>
  <c r="G83" i="1"/>
  <c r="G35" i="1"/>
  <c r="G74" i="1"/>
  <c r="G71" i="1"/>
  <c r="G66" i="1"/>
  <c r="Q29" i="1"/>
  <c r="F29" i="1" s="1"/>
  <c r="G29" i="1" s="1"/>
  <c r="Q44" i="1"/>
  <c r="F44" i="1" s="1"/>
  <c r="Q64" i="1"/>
  <c r="F64" i="1" s="1"/>
  <c r="Q61" i="1"/>
  <c r="F61" i="1" s="1"/>
  <c r="Q47" i="1"/>
  <c r="F47" i="1" s="1"/>
  <c r="Q76" i="1"/>
  <c r="F76" i="1" s="1"/>
  <c r="Q77" i="1"/>
  <c r="F77" i="1" s="1"/>
  <c r="Q55" i="1"/>
  <c r="F55" i="1" s="1"/>
  <c r="Q67" i="1"/>
  <c r="F67" i="1" s="1"/>
  <c r="Q65" i="1"/>
  <c r="F65" i="1" s="1"/>
  <c r="Q31" i="1"/>
  <c r="Q52" i="1"/>
  <c r="Q50" i="1"/>
  <c r="Q57" i="1"/>
  <c r="F57" i="1" s="1"/>
  <c r="Q34" i="1"/>
  <c r="Q43" i="1"/>
  <c r="Q49" i="1"/>
  <c r="Q48" i="1"/>
  <c r="Q56" i="1"/>
  <c r="Q46" i="1"/>
  <c r="Q42" i="1"/>
  <c r="Q15" i="1"/>
  <c r="Q54" i="1"/>
  <c r="Q58" i="1"/>
  <c r="Q59" i="1"/>
  <c r="Q22" i="1"/>
  <c r="Q14" i="1"/>
  <c r="Q24" i="1"/>
  <c r="Q23" i="1"/>
  <c r="Q26" i="1"/>
  <c r="Q17" i="1"/>
  <c r="Q20" i="1"/>
  <c r="Q19" i="1"/>
  <c r="Q16" i="1"/>
  <c r="Q32" i="1"/>
  <c r="Q18" i="1"/>
  <c r="Q21" i="1"/>
  <c r="Q12" i="1"/>
  <c r="Q25" i="1"/>
  <c r="Q27" i="1"/>
  <c r="Q38" i="1"/>
  <c r="Q36" i="1"/>
  <c r="Q40" i="1"/>
  <c r="Q39" i="1"/>
  <c r="Q30" i="1"/>
  <c r="Q33" i="1"/>
  <c r="Q68" i="1"/>
  <c r="Q41" i="1"/>
  <c r="Q37" i="1"/>
  <c r="Q11" i="1"/>
  <c r="S11" i="1"/>
  <c r="F11" i="1" l="1"/>
  <c r="G11" i="1" s="1"/>
  <c r="G65" i="1"/>
  <c r="G76" i="1"/>
  <c r="G44" i="1"/>
  <c r="G67" i="1"/>
  <c r="G47" i="1"/>
  <c r="G55" i="1"/>
  <c r="G61" i="1"/>
  <c r="G57" i="1"/>
  <c r="G77" i="1"/>
  <c r="G64" i="1"/>
  <c r="S49" i="1"/>
  <c r="F49" i="1" s="1"/>
  <c r="S48" i="1"/>
  <c r="F48" i="1" s="1"/>
  <c r="S50" i="1"/>
  <c r="S52" i="1"/>
  <c r="F52" i="1" s="1"/>
  <c r="S58" i="1"/>
  <c r="F58" i="1" s="1"/>
  <c r="S59" i="1"/>
  <c r="F59" i="1" s="1"/>
  <c r="S53" i="1"/>
  <c r="S45" i="1"/>
  <c r="F45" i="1" s="1"/>
  <c r="S56" i="1"/>
  <c r="F56" i="1" s="1"/>
  <c r="S68" i="1"/>
  <c r="F68" i="1" s="1"/>
  <c r="S42" i="1"/>
  <c r="F42" i="1" s="1"/>
  <c r="S75" i="1"/>
  <c r="F75" i="1" s="1"/>
  <c r="S63" i="1"/>
  <c r="F63" i="1" s="1"/>
  <c r="S37" i="1"/>
  <c r="F37" i="1" s="1"/>
  <c r="S30" i="1"/>
  <c r="S17" i="1"/>
  <c r="S24" i="1"/>
  <c r="S15" i="1"/>
  <c r="G42" i="1" l="1"/>
  <c r="F50" i="1"/>
  <c r="G50" i="1" s="1"/>
  <c r="F24" i="1"/>
  <c r="G24" i="1" s="1"/>
  <c r="G37" i="1"/>
  <c r="G59" i="1"/>
  <c r="G48" i="1"/>
  <c r="F30" i="1"/>
  <c r="G30" i="1" s="1"/>
  <c r="F53" i="1"/>
  <c r="G53" i="1" s="1"/>
  <c r="G63" i="1"/>
  <c r="F15" i="1"/>
  <c r="G15" i="1" s="1"/>
  <c r="F17" i="1"/>
  <c r="G17" i="1" s="1"/>
  <c r="G56" i="1"/>
  <c r="G49" i="1"/>
  <c r="G75" i="1"/>
  <c r="G68" i="1"/>
  <c r="G45" i="1"/>
  <c r="G52" i="1"/>
  <c r="G58" i="1"/>
  <c r="S21" i="1"/>
  <c r="S20" i="1"/>
  <c r="S14" i="1"/>
  <c r="S27" i="1"/>
  <c r="F27" i="1" s="1"/>
  <c r="S22" i="1"/>
  <c r="S34" i="1"/>
  <c r="F34" i="1" s="1"/>
  <c r="S32" i="1"/>
  <c r="S26" i="1"/>
  <c r="S39" i="1"/>
  <c r="F39" i="1" s="1"/>
  <c r="S16" i="1"/>
  <c r="S54" i="1"/>
  <c r="F54" i="1" s="1"/>
  <c r="S31" i="1"/>
  <c r="F31" i="1" s="1"/>
  <c r="S41" i="1"/>
  <c r="F41" i="1" s="1"/>
  <c r="S28" i="1"/>
  <c r="F28" i="1" s="1"/>
  <c r="S18" i="1"/>
  <c r="S19" i="1"/>
  <c r="S43" i="1"/>
  <c r="F43" i="1" s="1"/>
  <c r="S40" i="1"/>
  <c r="F40" i="1" s="1"/>
  <c r="S46" i="1"/>
  <c r="F46" i="1" s="1"/>
  <c r="S36" i="1"/>
  <c r="F36" i="1" s="1"/>
  <c r="S38" i="1"/>
  <c r="F38" i="1" s="1"/>
  <c r="S33" i="1"/>
  <c r="F33" i="1" s="1"/>
  <c r="F19" i="1" l="1"/>
  <c r="G19" i="1" s="1"/>
  <c r="F26" i="1"/>
  <c r="G26" i="1" s="1"/>
  <c r="F18" i="1"/>
  <c r="G18" i="1" s="1"/>
  <c r="F32" i="1"/>
  <c r="G32" i="1" s="1"/>
  <c r="F14" i="1"/>
  <c r="G14" i="1" s="1"/>
  <c r="F16" i="1"/>
  <c r="G16" i="1" s="1"/>
  <c r="F20" i="1"/>
  <c r="G20" i="1" s="1"/>
  <c r="F22" i="1"/>
  <c r="G22" i="1" s="1"/>
  <c r="F21" i="1"/>
  <c r="G21" i="1" s="1"/>
  <c r="G43" i="1"/>
  <c r="G39" i="1"/>
  <c r="G36" i="1"/>
  <c r="G31" i="1"/>
  <c r="G27" i="1"/>
  <c r="G41" i="1"/>
  <c r="G38" i="1"/>
  <c r="G46" i="1"/>
  <c r="G54" i="1"/>
  <c r="G33" i="1"/>
  <c r="G40" i="1"/>
  <c r="G28" i="1"/>
  <c r="G34" i="1"/>
  <c r="S25" i="1"/>
  <c r="S12" i="1"/>
  <c r="F25" i="1" l="1"/>
  <c r="G25" i="1" s="1"/>
  <c r="F12" i="1"/>
  <c r="G12" i="1" s="1"/>
  <c r="S23" i="1"/>
  <c r="F23" i="1" l="1"/>
  <c r="G23" i="1" s="1"/>
  <c r="S13" i="1"/>
  <c r="F13" i="1" s="1"/>
  <c r="G13" i="1" l="1"/>
</calcChain>
</file>

<file path=xl/sharedStrings.xml><?xml version="1.0" encoding="utf-8"?>
<sst xmlns="http://schemas.openxmlformats.org/spreadsheetml/2006/main" count="165" uniqueCount="143">
  <si>
    <t>#</t>
  </si>
  <si>
    <t>Portorož</t>
  </si>
  <si>
    <t>Povp</t>
  </si>
  <si>
    <t>Skupaj</t>
  </si>
  <si>
    <t>Datum</t>
  </si>
  <si>
    <t>Ime in priimek</t>
  </si>
  <si>
    <t>Koeficient regate</t>
  </si>
  <si>
    <t>Kraj</t>
  </si>
  <si>
    <t>Regata</t>
  </si>
  <si>
    <t>Ver. št. jadralca</t>
  </si>
  <si>
    <t>Točke na regati</t>
  </si>
  <si>
    <t>Točke</t>
  </si>
  <si>
    <t>Točke prvega</t>
  </si>
  <si>
    <t>Točke zadnjega</t>
  </si>
  <si>
    <t>Št. nastopajočih</t>
  </si>
  <si>
    <t>Pokal Burje</t>
  </si>
  <si>
    <t>Izola</t>
  </si>
  <si>
    <t>Velikonočna regata</t>
  </si>
  <si>
    <t>SP</t>
  </si>
  <si>
    <t>EP</t>
  </si>
  <si>
    <t xml:space="preserve">    </t>
  </si>
  <si>
    <t>VRŠČAJ MARINA F,2004,WSC Črnomelj</t>
  </si>
  <si>
    <t>VALENČIČ ALENKA F,2005,JK Burja</t>
  </si>
  <si>
    <t>ZABUKOVEC LUKA           M, 2006, JK Jadro</t>
  </si>
  <si>
    <t>KLUN LANA           F,2004,JK Olimpic</t>
  </si>
  <si>
    <t>FILIPIČ KATJA                  F, 2005, JK Jadro</t>
  </si>
  <si>
    <t>COLARICH VAL MARIO    M, 2006, JK Jadro</t>
  </si>
  <si>
    <t>FRAS MARTIN       M,2004,JK Izola</t>
  </si>
  <si>
    <t>CANTE DANIEL     M,2004,JK Izola</t>
  </si>
  <si>
    <t>BABIČ GAŠPER                M,2004,JK Izola</t>
  </si>
  <si>
    <t>SEDMAK CATERINA F,2003,JK Izola</t>
  </si>
  <si>
    <t>SEDMAK ELISA     F,2005,JK Izola</t>
  </si>
  <si>
    <t>AGANOVIČ BENJAMIN M,2006,JK Burja</t>
  </si>
  <si>
    <t>BAJRAMOVIČ ARNE M,2007,JK Burja</t>
  </si>
  <si>
    <t>PAOLI ERIK           M,2006,JK Jadro</t>
  </si>
  <si>
    <t>GOLUBIČ JAKOB   M,2004,JK Pirat</t>
  </si>
  <si>
    <t>BIONDIČ NIKA      F,2004,JK Olimpic</t>
  </si>
  <si>
    <t>VIDMAR LANA       F,2004,JK Jadro</t>
  </si>
  <si>
    <t>PETRIČ MAJ          M,2007,JK Jadro</t>
  </si>
  <si>
    <t>PETRIČ ALJA        F,2005,JK Jadro</t>
  </si>
  <si>
    <t xml:space="preserve">Točke </t>
  </si>
  <si>
    <t>MARUŠIČ DANEI M,2004,JK Jadro</t>
  </si>
  <si>
    <t>HAFNER MARK    M,2004,JKL</t>
  </si>
  <si>
    <t>PEJOVIČ JAKOB M,2004,JKL</t>
  </si>
  <si>
    <t>ŽIBERT ALJAŽ    M,2005,JKL</t>
  </si>
  <si>
    <t>MUSA OLIVIERI JAKOB    M,2004,JK Olimpic</t>
  </si>
  <si>
    <t>KOPRIVEC PETER M,2005,JK Olimpic</t>
  </si>
  <si>
    <t>BEDENE MATEVŽ M,2005,JKL</t>
  </si>
  <si>
    <t>Regata Sv. Nikola</t>
  </si>
  <si>
    <t>Pulj</t>
  </si>
  <si>
    <t>SABADIN CELESTINA F,2003,JK Pirat</t>
  </si>
  <si>
    <t>BARL JURE              M,2003,JKL</t>
  </si>
  <si>
    <t>HOSTNIK DOMEN            M, 2004,JKL</t>
  </si>
  <si>
    <t>MAGISTER VID      M,2007,JK Pirat</t>
  </si>
  <si>
    <t>VUK SIMON              M,2006,ŠD Piran</t>
  </si>
  <si>
    <t>PIRC PLESNIK JAKA M,2007,JK Pirat</t>
  </si>
  <si>
    <t>SPIEZIA BAKIČ NIKA F,2007,ŠD Piran</t>
  </si>
  <si>
    <t>FLANDJA JERNEJ M,2005,JK Olimpic</t>
  </si>
  <si>
    <t>FILIPČIČ KLEMEN M,2005,JK Olimpic</t>
  </si>
  <si>
    <t>PANGER SVEN      M,2005,JK Jadro</t>
  </si>
  <si>
    <t>BERTOK MATEJ    M,2005,JK Olimpic</t>
  </si>
  <si>
    <t>KOLARIČ GAJA                F, 2003,JKL</t>
  </si>
  <si>
    <t>VIDMAR ZALA       F,2007,JK Jadro</t>
  </si>
  <si>
    <t>ŠMAJDEK ANEJA F,2004,JKL</t>
  </si>
  <si>
    <t>ŠMAJDEK AJDA   F,2004,JKL</t>
  </si>
  <si>
    <t>RATOŠA DAVID    M,2007,JK Jadro</t>
  </si>
  <si>
    <t>ŠIRCA MAJ          M,2006,JK Jadro</t>
  </si>
  <si>
    <t>REJEC ANTON     M,2007,JK Jadro</t>
  </si>
  <si>
    <t>ŠTRAVS VALENTIN M,2006,JK Jadro</t>
  </si>
  <si>
    <t>DOMENIK SARA     F,2007,JK Burja</t>
  </si>
  <si>
    <t>MAY VITA             F,2006,JK Burja</t>
  </si>
  <si>
    <t>SIMONOVICH ZAJELŠNIK TAI M,2005,JK Pirat</t>
  </si>
  <si>
    <t>BENČIČ TONI               M,2006, JK Pirat</t>
  </si>
  <si>
    <t>PERUZIN KRIS     M,2008,JK Burja</t>
  </si>
  <si>
    <t>CERIN TIMOTEJ ADRIAN M,2005,JK Burja</t>
  </si>
  <si>
    <t>RODICA MARK                M, 2008,JK Burja</t>
  </si>
  <si>
    <t>San Simon Cup</t>
  </si>
  <si>
    <t>LEVANDOVSKA LIZA F,2005,JK Pirat</t>
  </si>
  <si>
    <t>BUBNIČ DILICA PATRICK M,2005,JK Burja</t>
  </si>
  <si>
    <t>PLANINŠIČ ANA F,2006,ŠD Piran</t>
  </si>
  <si>
    <t>BEDENE LUČKA F,2008,JKL</t>
  </si>
  <si>
    <t>BAJEC ALIJANA   F,2007,ŠD Piran</t>
  </si>
  <si>
    <t>GERŽELJ TEO      M,2007,JK Pirat</t>
  </si>
  <si>
    <t>PEJOVIČ MATEVŽ M,2006,JKL</t>
  </si>
  <si>
    <t>CEPAK ŽIGA        M,2008,JK Pirat</t>
  </si>
  <si>
    <t>PRAPER LUANA    F,2005,JK Jadro</t>
  </si>
  <si>
    <t>BALABAN MARKO M,2009,JK Burja</t>
  </si>
  <si>
    <t>LUSA COSTAMAGNA ALLEGRA, F,2009,JK Pirat</t>
  </si>
  <si>
    <t>LUSA COSTAMAGNA NOAM, M,2007,JK Pirat</t>
  </si>
  <si>
    <t>SOVDAT DE FAVERI ALEX M,2008,JK Burja</t>
  </si>
  <si>
    <t>PEČAR TARIN      F,2006,JK Jadro</t>
  </si>
  <si>
    <t>AL-DILAIMI LIAM    M,2007,JK Jadro</t>
  </si>
  <si>
    <t>KOVAČIČ ROK     M,2007,ŠD Piran</t>
  </si>
  <si>
    <t>DUJMOVIČ ŠTERPIN SVIT M,2006,JK Pirat</t>
  </si>
  <si>
    <t>PUŠPAN ZAVRTANIK ISABEL F,2007,JK Burja</t>
  </si>
  <si>
    <t>BUBNIČ DILICA ALESSIA F,2007,JK Burja</t>
  </si>
  <si>
    <t>AGNELLO ENYA       F,2006, JK Burja</t>
  </si>
  <si>
    <t>BELINGER DAN    M,2004,JK Pirat</t>
  </si>
  <si>
    <t>VAKHRUSHEV IVAN M,2005,JK Pirat</t>
  </si>
  <si>
    <t>08.-10.12.2017</t>
  </si>
  <si>
    <t>02.-04.03.2018</t>
  </si>
  <si>
    <t>Koper Cup</t>
  </si>
  <si>
    <t>16.-18.03.2018</t>
  </si>
  <si>
    <t>Koper</t>
  </si>
  <si>
    <t>30.03.-01.04.2018</t>
  </si>
  <si>
    <t>Zlato Sidro</t>
  </si>
  <si>
    <t>13.-15.04.2018</t>
  </si>
  <si>
    <t>18.-20.05.2018</t>
  </si>
  <si>
    <t>Trenutna uradna kriterijska lestvica razreda Optimist 2018</t>
  </si>
  <si>
    <t>PIVEC SVIT         M,2006,BD Ranca</t>
  </si>
  <si>
    <t>VARGIČ TEVŽ      M,2007,BD Ranca</t>
  </si>
  <si>
    <t>SOLINA PETROVIČ JAKA M,2006,BD Ranca</t>
  </si>
  <si>
    <t>LESKO ŽIVA         F,2007,JK Burja</t>
  </si>
  <si>
    <t>GABRENJA NINA F,2007,JKL</t>
  </si>
  <si>
    <t>ROSA LEA            F,2007,JK Burja</t>
  </si>
  <si>
    <t>VESEL LENA       F,2006,JKL</t>
  </si>
  <si>
    <t>Ver. 2018</t>
  </si>
  <si>
    <t>SABADIN ROŽA    F,2008,JK Pirat</t>
  </si>
  <si>
    <t>JURAK CHRISTIAN M,?,JK Jadro</t>
  </si>
  <si>
    <t>DROŽINA DANTE MANOLO M,2006,PD Piran</t>
  </si>
  <si>
    <t>DROŽINA JEAN-MARIE M,2009,PD Piran</t>
  </si>
  <si>
    <t>FAJT DOMINIK M,2004,    BD Ranca</t>
  </si>
  <si>
    <t>BOŽIČ LARA         F,2007,JK Olimpic</t>
  </si>
  <si>
    <t>AL-DILAIMI LANA   F,2008,JK Jadro</t>
  </si>
  <si>
    <t>GANTAR LEV        M,2010,JK Jadro</t>
  </si>
  <si>
    <t>PEČAR BRINA      F,2008,JK Jadro</t>
  </si>
  <si>
    <t>CREVATIN MANUEL M,2004,JK Olimpic</t>
  </si>
  <si>
    <t>JEROMEL LIJON     M,2006JK Olimpic</t>
  </si>
  <si>
    <t>JANOWSKY PALČIČ GAYA F,2007,JK Olimpic</t>
  </si>
  <si>
    <t>RATOŠA SARA      F,2009,JK Jadro</t>
  </si>
  <si>
    <t>REJEC ANA          F,2010,JK Jadro</t>
  </si>
  <si>
    <t>LESKOVAR TILEN M,2010,JK Jadro</t>
  </si>
  <si>
    <t>HUMMEL LARA AURORA F,2010,JK Jadro</t>
  </si>
  <si>
    <t>ZOROJA GABRIEL ZARJA F,2008,ŠD  Piran</t>
  </si>
  <si>
    <t>REDEK JAN LUKAS M,2006,JK Burja</t>
  </si>
  <si>
    <t>Jadro</t>
  </si>
  <si>
    <t>Burja</t>
  </si>
  <si>
    <t>Olimpic</t>
  </si>
  <si>
    <t>Pirat</t>
  </si>
  <si>
    <t>WSC</t>
  </si>
  <si>
    <t>Ranca</t>
  </si>
  <si>
    <t>JKL</t>
  </si>
  <si>
    <t>PD Piran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</si>
</sst>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SIT]* #,##0_);_([$SIT]* \#\,##0\);_([$SIT]* &quot;-&quot;_);_(@_)"/>
    <numFmt numFmtId="165" formatCode="0.000"/>
    <numFmt numFmtId="166" formatCode="0.0"/>
  </numFmts>
  <fonts count="22">
    <font>
      <sz val="12"/>
      <name val="Terminal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name val="Terminal"/>
    </font>
    <font>
      <b/>
      <sz val="8"/>
      <name val="Arial"/>
      <family val="2"/>
      <charset val="238"/>
    </font>
    <font>
      <sz val="7"/>
      <color indexed="12"/>
      <name val="Arial"/>
      <family val="2"/>
      <charset val="238"/>
    </font>
    <font>
      <sz val="12"/>
      <name val="Terminal"/>
    </font>
    <font>
      <sz val="7"/>
      <name val="Arial"/>
      <family val="2"/>
      <charset val="238"/>
    </font>
    <font>
      <sz val="7"/>
      <color indexed="12"/>
      <name val="Arial"/>
      <family val="2"/>
      <charset val="238"/>
    </font>
    <font>
      <b/>
      <sz val="8"/>
      <name val="Arial"/>
      <family val="2"/>
      <charset val="238"/>
    </font>
    <font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Comic Sans MS"/>
      <family val="4"/>
      <charset val="238"/>
    </font>
    <font>
      <sz val="12"/>
      <name val="Terminal"/>
      <family val="3"/>
      <charset val="255"/>
    </font>
    <font>
      <sz val="7"/>
      <color indexed="12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0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name val="Termin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1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EF82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medium">
        <color indexed="64"/>
      </left>
      <right style="medium">
        <color indexed="64"/>
      </right>
      <top style="thin">
        <color indexed="11"/>
      </top>
      <bottom/>
      <diagonal/>
    </border>
    <border>
      <left style="thin">
        <color indexed="64"/>
      </left>
      <right/>
      <top/>
      <bottom style="medium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1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medium">
        <color indexed="64"/>
      </left>
      <right style="medium">
        <color indexed="64"/>
      </right>
      <top/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/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/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ck">
        <color indexed="64"/>
      </bottom>
      <diagonal/>
    </border>
    <border>
      <left style="medium">
        <color indexed="64"/>
      </left>
      <right/>
      <top style="thin">
        <color indexed="11"/>
      </top>
      <bottom style="thick">
        <color indexed="64"/>
      </bottom>
      <diagonal/>
    </border>
    <border>
      <left/>
      <right style="thin">
        <color indexed="11"/>
      </right>
      <top style="thin">
        <color indexed="1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11"/>
      </bottom>
      <diagonal/>
    </border>
    <border>
      <left/>
      <right style="thick">
        <color indexed="64"/>
      </right>
      <top style="thick">
        <color indexed="64"/>
      </top>
      <bottom style="thin">
        <color indexed="1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11"/>
      </top>
      <bottom style="thin">
        <color indexed="1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1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11"/>
      </bottom>
      <diagonal/>
    </border>
    <border>
      <left style="thick">
        <color indexed="64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ck">
        <color indexed="64"/>
      </right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/>
      <bottom style="thin">
        <color indexed="11"/>
      </bottom>
      <diagonal/>
    </border>
    <border>
      <left/>
      <right style="thin">
        <color indexed="64"/>
      </right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11"/>
      </top>
      <bottom/>
      <diagonal/>
    </border>
    <border>
      <left/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11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1"/>
      </top>
      <bottom style="thick">
        <color indexed="64"/>
      </bottom>
      <diagonal/>
    </border>
    <border>
      <left style="thin">
        <color indexed="11"/>
      </left>
      <right style="thick">
        <color indexed="64"/>
      </right>
      <top style="thin">
        <color indexed="11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11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3" fontId="7" fillId="0" borderId="0"/>
    <xf numFmtId="164" fontId="7" fillId="0" borderId="0"/>
    <xf numFmtId="0" fontId="1" fillId="0" borderId="0"/>
  </cellStyleXfs>
  <cellXfs count="282">
    <xf numFmtId="0" fontId="0" fillId="0" borderId="0" xfId="0"/>
    <xf numFmtId="0" fontId="3" fillId="0" borderId="0" xfId="3" applyFont="1"/>
    <xf numFmtId="0" fontId="2" fillId="0" borderId="0" xfId="3" applyFont="1"/>
    <xf numFmtId="165" fontId="2" fillId="0" borderId="0" xfId="3" applyNumberFormat="1" applyFont="1" applyAlignment="1">
      <alignment vertical="center"/>
    </xf>
    <xf numFmtId="0" fontId="0" fillId="0" borderId="0" xfId="3" applyFont="1"/>
    <xf numFmtId="0" fontId="4" fillId="0" borderId="0" xfId="3" applyFont="1"/>
    <xf numFmtId="0" fontId="4" fillId="2" borderId="0" xfId="3" applyFont="1" applyFill="1"/>
    <xf numFmtId="0" fontId="0" fillId="0" borderId="0" xfId="0" applyBorder="1"/>
    <xf numFmtId="165" fontId="2" fillId="0" borderId="0" xfId="3" applyNumberFormat="1" applyFont="1" applyBorder="1" applyAlignment="1">
      <alignment vertical="center"/>
    </xf>
    <xf numFmtId="0" fontId="0" fillId="0" borderId="0" xfId="3" applyFont="1" applyBorder="1"/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1" fontId="2" fillId="0" borderId="0" xfId="3" applyNumberFormat="1" applyFont="1" applyBorder="1" applyAlignment="1">
      <alignment vertical="center"/>
    </xf>
    <xf numFmtId="165" fontId="2" fillId="0" borderId="0" xfId="3" applyNumberFormat="1" applyFont="1" applyBorder="1"/>
    <xf numFmtId="0" fontId="8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2" fillId="0" borderId="2" xfId="3" applyFont="1" applyBorder="1"/>
    <xf numFmtId="0" fontId="10" fillId="0" borderId="2" xfId="3" applyFont="1" applyBorder="1"/>
    <xf numFmtId="0" fontId="2" fillId="0" borderId="3" xfId="3" applyFont="1" applyBorder="1"/>
    <xf numFmtId="0" fontId="2" fillId="0" borderId="4" xfId="3" applyFont="1" applyBorder="1"/>
    <xf numFmtId="0" fontId="5" fillId="0" borderId="4" xfId="3" applyFont="1" applyBorder="1"/>
    <xf numFmtId="0" fontId="2" fillId="0" borderId="5" xfId="3" applyFont="1" applyBorder="1"/>
    <xf numFmtId="0" fontId="10" fillId="0" borderId="4" xfId="3" applyFont="1" applyBorder="1"/>
    <xf numFmtId="0" fontId="2" fillId="0" borderId="6" xfId="3" applyFont="1" applyBorder="1"/>
    <xf numFmtId="0" fontId="2" fillId="0" borderId="7" xfId="3" applyFont="1" applyBorder="1"/>
    <xf numFmtId="0" fontId="2" fillId="0" borderId="8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2" fillId="0" borderId="0" xfId="3" applyFont="1" applyBorder="1"/>
    <xf numFmtId="0" fontId="2" fillId="0" borderId="12" xfId="3" applyFont="1" applyBorder="1" applyAlignment="1">
      <alignment horizontal="center" vertical="center"/>
    </xf>
    <xf numFmtId="0" fontId="8" fillId="0" borderId="0" xfId="3" applyFont="1"/>
    <xf numFmtId="165" fontId="8" fillId="0" borderId="0" xfId="3" applyNumberFormat="1" applyFont="1" applyBorder="1" applyAlignment="1">
      <alignment vertical="center"/>
    </xf>
    <xf numFmtId="0" fontId="15" fillId="0" borderId="0" xfId="3" applyFont="1"/>
    <xf numFmtId="0" fontId="15" fillId="0" borderId="0" xfId="0" applyFont="1"/>
    <xf numFmtId="1" fontId="8" fillId="0" borderId="0" xfId="3" applyNumberFormat="1" applyFont="1"/>
    <xf numFmtId="1" fontId="8" fillId="0" borderId="0" xfId="3" applyNumberFormat="1" applyFont="1" applyBorder="1" applyAlignment="1">
      <alignment vertical="center"/>
    </xf>
    <xf numFmtId="1" fontId="15" fillId="0" borderId="0" xfId="3" applyNumberFormat="1" applyFont="1"/>
    <xf numFmtId="1" fontId="15" fillId="0" borderId="0" xfId="0" applyNumberFormat="1" applyFont="1"/>
    <xf numFmtId="0" fontId="8" fillId="3" borderId="8" xfId="3" applyFont="1" applyFill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8" fillId="3" borderId="17" xfId="3" applyFont="1" applyFill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13" fillId="3" borderId="18" xfId="3" applyFont="1" applyFill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165" fontId="4" fillId="0" borderId="0" xfId="3" applyNumberFormat="1" applyFont="1"/>
    <xf numFmtId="0" fontId="17" fillId="0" borderId="8" xfId="3" applyFont="1" applyBorder="1" applyAlignment="1">
      <alignment horizontal="center" vertical="center" wrapText="1"/>
    </xf>
    <xf numFmtId="0" fontId="2" fillId="0" borderId="34" xfId="3" applyFont="1" applyBorder="1" applyAlignment="1">
      <alignment horizontal="center" vertical="center"/>
    </xf>
    <xf numFmtId="0" fontId="15" fillId="0" borderId="0" xfId="0" applyFont="1" applyBorder="1" applyAlignment="1"/>
    <xf numFmtId="0" fontId="2" fillId="0" borderId="57" xfId="3" applyFont="1" applyBorder="1"/>
    <xf numFmtId="0" fontId="2" fillId="0" borderId="58" xfId="3" applyFont="1" applyBorder="1"/>
    <xf numFmtId="0" fontId="2" fillId="0" borderId="59" xfId="3" applyFont="1" applyBorder="1"/>
    <xf numFmtId="0" fontId="5" fillId="0" borderId="60" xfId="3" applyFont="1" applyBorder="1"/>
    <xf numFmtId="0" fontId="2" fillId="0" borderId="60" xfId="3" applyFont="1" applyBorder="1"/>
    <xf numFmtId="0" fontId="2" fillId="0" borderId="61" xfId="3" applyFont="1" applyBorder="1"/>
    <xf numFmtId="0" fontId="2" fillId="0" borderId="67" xfId="3" applyFont="1" applyBorder="1"/>
    <xf numFmtId="0" fontId="2" fillId="0" borderId="69" xfId="3" applyFont="1" applyBorder="1"/>
    <xf numFmtId="0" fontId="2" fillId="0" borderId="71" xfId="3" applyFont="1" applyBorder="1" applyAlignment="1">
      <alignment horizontal="center" vertical="center" wrapText="1"/>
    </xf>
    <xf numFmtId="0" fontId="2" fillId="0" borderId="72" xfId="3" applyFont="1" applyBorder="1" applyAlignment="1">
      <alignment horizontal="center" vertical="center" wrapText="1"/>
    </xf>
    <xf numFmtId="0" fontId="2" fillId="0" borderId="73" xfId="3" applyFont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1" fontId="8" fillId="3" borderId="9" xfId="3" applyNumberFormat="1" applyFont="1" applyFill="1" applyBorder="1" applyAlignment="1">
      <alignment horizontal="center" vertical="center" wrapText="1"/>
    </xf>
    <xf numFmtId="1" fontId="2" fillId="4" borderId="24" xfId="3" applyNumberFormat="1" applyFont="1" applyFill="1" applyBorder="1" applyAlignment="1">
      <alignment vertical="center"/>
    </xf>
    <xf numFmtId="165" fontId="2" fillId="4" borderId="74" xfId="3" applyNumberFormat="1" applyFont="1" applyFill="1" applyBorder="1" applyAlignment="1">
      <alignment vertical="center"/>
    </xf>
    <xf numFmtId="165" fontId="8" fillId="4" borderId="26" xfId="3" applyNumberFormat="1" applyFont="1" applyFill="1" applyBorder="1" applyAlignment="1">
      <alignment vertical="center"/>
    </xf>
    <xf numFmtId="165" fontId="8" fillId="4" borderId="26" xfId="0" applyNumberFormat="1" applyFont="1" applyFill="1" applyBorder="1" applyAlignment="1">
      <alignment vertical="center"/>
    </xf>
    <xf numFmtId="1" fontId="8" fillId="4" borderId="77" xfId="3" applyNumberFormat="1" applyFont="1" applyFill="1" applyBorder="1" applyAlignment="1">
      <alignment vertical="center"/>
    </xf>
    <xf numFmtId="165" fontId="8" fillId="4" borderId="27" xfId="0" applyNumberFormat="1" applyFont="1" applyFill="1" applyBorder="1" applyAlignment="1">
      <alignment vertical="center"/>
    </xf>
    <xf numFmtId="1" fontId="8" fillId="4" borderId="76" xfId="3" applyNumberFormat="1" applyFont="1" applyFill="1" applyBorder="1" applyAlignment="1">
      <alignment vertical="center"/>
    </xf>
    <xf numFmtId="1" fontId="8" fillId="4" borderId="78" xfId="3" applyNumberFormat="1" applyFont="1" applyFill="1" applyBorder="1" applyAlignment="1">
      <alignment vertical="center"/>
    </xf>
    <xf numFmtId="1" fontId="2" fillId="4" borderId="77" xfId="3" applyNumberFormat="1" applyFont="1" applyFill="1" applyBorder="1" applyAlignment="1">
      <alignment vertical="center"/>
    </xf>
    <xf numFmtId="0" fontId="8" fillId="3" borderId="91" xfId="3" applyFont="1" applyFill="1" applyBorder="1" applyAlignment="1">
      <alignment horizontal="center" vertical="center" wrapText="1"/>
    </xf>
    <xf numFmtId="0" fontId="8" fillId="4" borderId="77" xfId="0" applyNumberFormat="1" applyFont="1" applyFill="1" applyBorder="1" applyAlignment="1">
      <alignment vertical="center"/>
    </xf>
    <xf numFmtId="165" fontId="8" fillId="4" borderId="85" xfId="0" applyNumberFormat="1" applyFont="1" applyFill="1" applyBorder="1" applyAlignment="1">
      <alignment vertical="center"/>
    </xf>
    <xf numFmtId="0" fontId="14" fillId="0" borderId="0" xfId="3" applyFont="1" applyAlignment="1"/>
    <xf numFmtId="0" fontId="8" fillId="0" borderId="8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3" fillId="0" borderId="18" xfId="3" applyFont="1" applyFill="1" applyBorder="1" applyAlignment="1">
      <alignment horizontal="center" vertical="center" wrapText="1"/>
    </xf>
    <xf numFmtId="0" fontId="0" fillId="3" borderId="0" xfId="0" applyFill="1" applyBorder="1"/>
    <xf numFmtId="165" fontId="13" fillId="0" borderId="51" xfId="3" applyNumberFormat="1" applyFont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37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8" fillId="4" borderId="76" xfId="3" applyNumberFormat="1" applyFont="1" applyFill="1" applyBorder="1" applyAlignment="1">
      <alignment vertical="center"/>
    </xf>
    <xf numFmtId="0" fontId="12" fillId="0" borderId="18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13" fillId="0" borderId="18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54" xfId="3" applyFont="1" applyFill="1" applyBorder="1" applyAlignment="1">
      <alignment horizontal="center" vertical="center"/>
    </xf>
    <xf numFmtId="0" fontId="8" fillId="0" borderId="87" xfId="3" applyFont="1" applyFill="1" applyBorder="1" applyAlignment="1">
      <alignment horizontal="center" vertical="center"/>
    </xf>
    <xf numFmtId="0" fontId="13" fillId="0" borderId="55" xfId="3" applyFont="1" applyFill="1" applyBorder="1" applyAlignment="1">
      <alignment horizontal="center" vertical="center" wrapText="1"/>
    </xf>
    <xf numFmtId="1" fontId="2" fillId="4" borderId="35" xfId="3" applyNumberFormat="1" applyFont="1" applyFill="1" applyBorder="1" applyAlignment="1">
      <alignment vertical="center"/>
    </xf>
    <xf numFmtId="165" fontId="2" fillId="0" borderId="19" xfId="3" applyNumberFormat="1" applyFont="1" applyBorder="1" applyAlignment="1">
      <alignment vertical="center"/>
    </xf>
    <xf numFmtId="0" fontId="2" fillId="0" borderId="9" xfId="3" applyFont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165" fontId="2" fillId="0" borderId="94" xfId="3" applyNumberFormat="1" applyFont="1" applyBorder="1" applyAlignment="1">
      <alignment vertical="center"/>
    </xf>
    <xf numFmtId="0" fontId="11" fillId="0" borderId="18" xfId="3" applyFont="1" applyBorder="1" applyAlignment="1">
      <alignment horizontal="center" vertical="center" wrapText="1"/>
    </xf>
    <xf numFmtId="0" fontId="8" fillId="4" borderId="78" xfId="3" applyNumberFormat="1" applyFont="1" applyFill="1" applyBorder="1" applyAlignment="1">
      <alignment vertical="center"/>
    </xf>
    <xf numFmtId="1" fontId="2" fillId="4" borderId="86" xfId="3" applyNumberFormat="1" applyFont="1" applyFill="1" applyBorder="1" applyAlignment="1">
      <alignment vertical="center"/>
    </xf>
    <xf numFmtId="0" fontId="18" fillId="0" borderId="10" xfId="3" applyFont="1" applyFill="1" applyBorder="1" applyAlignment="1">
      <alignment horizontal="center" vertical="center"/>
    </xf>
    <xf numFmtId="1" fontId="2" fillId="5" borderId="24" xfId="3" applyNumberFormat="1" applyFont="1" applyFill="1" applyBorder="1" applyAlignment="1">
      <alignment vertical="center"/>
    </xf>
    <xf numFmtId="165" fontId="2" fillId="5" borderId="74" xfId="3" applyNumberFormat="1" applyFont="1" applyFill="1" applyBorder="1" applyAlignment="1">
      <alignment vertical="center"/>
    </xf>
    <xf numFmtId="0" fontId="2" fillId="0" borderId="20" xfId="3" applyFont="1" applyFill="1" applyBorder="1" applyAlignment="1">
      <alignment horizontal="center" vertical="center"/>
    </xf>
    <xf numFmtId="0" fontId="3" fillId="4" borderId="18" xfId="3" applyFont="1" applyFill="1" applyBorder="1" applyAlignment="1">
      <alignment horizontal="center" vertical="center" wrapText="1"/>
    </xf>
    <xf numFmtId="0" fontId="8" fillId="4" borderId="8" xfId="3" applyFont="1" applyFill="1" applyBorder="1" applyAlignment="1">
      <alignment horizontal="center" vertical="center" wrapText="1"/>
    </xf>
    <xf numFmtId="1" fontId="2" fillId="3" borderId="17" xfId="3" applyNumberFormat="1" applyFont="1" applyFill="1" applyBorder="1" applyAlignment="1">
      <alignment horizontal="center" vertical="center" wrapText="1"/>
    </xf>
    <xf numFmtId="0" fontId="2" fillId="4" borderId="10" xfId="3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center" vertical="center"/>
    </xf>
    <xf numFmtId="1" fontId="2" fillId="4" borderId="76" xfId="3" applyNumberFormat="1" applyFont="1" applyFill="1" applyBorder="1" applyAlignment="1">
      <alignment vertical="center"/>
    </xf>
    <xf numFmtId="0" fontId="2" fillId="0" borderId="27" xfId="3" applyFont="1" applyFill="1" applyBorder="1" applyAlignment="1">
      <alignment horizontal="center" vertical="center"/>
    </xf>
    <xf numFmtId="1" fontId="2" fillId="5" borderId="35" xfId="3" applyNumberFormat="1" applyFont="1" applyFill="1" applyBorder="1" applyAlignment="1">
      <alignment vertical="center"/>
    </xf>
    <xf numFmtId="0" fontId="8" fillId="4" borderId="75" xfId="3" applyNumberFormat="1" applyFont="1" applyFill="1" applyBorder="1" applyAlignment="1">
      <alignment vertical="center"/>
    </xf>
    <xf numFmtId="1" fontId="8" fillId="4" borderId="82" xfId="3" applyNumberFormat="1" applyFont="1" applyFill="1" applyBorder="1" applyAlignment="1">
      <alignment vertical="center"/>
    </xf>
    <xf numFmtId="1" fontId="8" fillId="4" borderId="75" xfId="3" applyNumberFormat="1" applyFont="1" applyFill="1" applyBorder="1" applyAlignment="1">
      <alignment vertical="center"/>
    </xf>
    <xf numFmtId="1" fontId="8" fillId="4" borderId="90" xfId="3" applyNumberFormat="1" applyFont="1" applyFill="1" applyBorder="1" applyAlignment="1">
      <alignment vertical="center"/>
    </xf>
    <xf numFmtId="1" fontId="8" fillId="4" borderId="24" xfId="3" applyNumberFormat="1" applyFont="1" applyFill="1" applyBorder="1" applyAlignment="1">
      <alignment vertical="center"/>
    </xf>
    <xf numFmtId="1" fontId="8" fillId="4" borderId="92" xfId="3" applyNumberFormat="1" applyFont="1" applyFill="1" applyBorder="1" applyAlignment="1">
      <alignment vertical="center"/>
    </xf>
    <xf numFmtId="1" fontId="2" fillId="4" borderId="82" xfId="3" applyNumberFormat="1" applyFont="1" applyFill="1" applyBorder="1" applyAlignment="1">
      <alignment vertical="center"/>
    </xf>
    <xf numFmtId="1" fontId="2" fillId="4" borderId="6" xfId="3" applyNumberFormat="1" applyFont="1" applyFill="1" applyBorder="1" applyAlignment="1">
      <alignment vertical="center"/>
    </xf>
    <xf numFmtId="0" fontId="8" fillId="4" borderId="86" xfId="3" applyNumberFormat="1" applyFont="1" applyFill="1" applyBorder="1" applyAlignment="1">
      <alignment vertical="center"/>
    </xf>
    <xf numFmtId="0" fontId="8" fillId="4" borderId="77" xfId="3" applyNumberFormat="1" applyFont="1" applyFill="1" applyBorder="1" applyAlignment="1">
      <alignment vertical="center"/>
    </xf>
    <xf numFmtId="1" fontId="8" fillId="4" borderId="6" xfId="3" applyNumberFormat="1" applyFont="1" applyFill="1" applyBorder="1" applyAlignment="1">
      <alignment vertical="center"/>
    </xf>
    <xf numFmtId="0" fontId="8" fillId="4" borderId="6" xfId="3" applyNumberFormat="1" applyFont="1" applyFill="1" applyBorder="1" applyAlignment="1">
      <alignment vertical="center"/>
    </xf>
    <xf numFmtId="1" fontId="2" fillId="4" borderId="75" xfId="3" applyNumberFormat="1" applyFont="1" applyFill="1" applyBorder="1" applyAlignment="1">
      <alignment vertical="center"/>
    </xf>
    <xf numFmtId="1" fontId="2" fillId="5" borderId="56" xfId="3" applyNumberFormat="1" applyFont="1" applyFill="1" applyBorder="1" applyAlignment="1">
      <alignment vertical="center"/>
    </xf>
    <xf numFmtId="165" fontId="2" fillId="5" borderId="88" xfId="3" applyNumberFormat="1" applyFont="1" applyFill="1" applyBorder="1" applyAlignment="1">
      <alignment vertical="center"/>
    </xf>
    <xf numFmtId="0" fontId="2" fillId="4" borderId="8" xfId="3" applyFont="1" applyFill="1" applyBorder="1" applyAlignment="1">
      <alignment horizontal="center" vertical="center" wrapText="1"/>
    </xf>
    <xf numFmtId="0" fontId="6" fillId="4" borderId="8" xfId="3" applyFont="1" applyFill="1" applyBorder="1" applyAlignment="1">
      <alignment horizontal="center" vertical="center" wrapText="1"/>
    </xf>
    <xf numFmtId="0" fontId="2" fillId="0" borderId="48" xfId="3" applyFont="1" applyFill="1" applyBorder="1" applyAlignment="1">
      <alignment horizontal="center" vertical="center"/>
    </xf>
    <xf numFmtId="0" fontId="2" fillId="0" borderId="12" xfId="3" applyFont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17" fillId="4" borderId="8" xfId="3" applyFont="1" applyFill="1" applyBorder="1" applyAlignment="1">
      <alignment horizontal="center" vertical="center" wrapText="1"/>
    </xf>
    <xf numFmtId="0" fontId="13" fillId="4" borderId="18" xfId="3" applyFont="1" applyFill="1" applyBorder="1" applyAlignment="1">
      <alignment horizontal="center" vertical="center" wrapText="1"/>
    </xf>
    <xf numFmtId="0" fontId="12" fillId="4" borderId="18" xfId="3" applyFont="1" applyFill="1" applyBorder="1" applyAlignment="1">
      <alignment horizontal="center" vertical="center" wrapText="1"/>
    </xf>
    <xf numFmtId="1" fontId="2" fillId="5" borderId="32" xfId="3" applyNumberFormat="1" applyFont="1" applyFill="1" applyBorder="1" applyAlignment="1">
      <alignment vertical="center"/>
    </xf>
    <xf numFmtId="1" fontId="2" fillId="5" borderId="77" xfId="3" applyNumberFormat="1" applyFont="1" applyFill="1" applyBorder="1" applyAlignment="1">
      <alignment vertical="center"/>
    </xf>
    <xf numFmtId="165" fontId="8" fillId="5" borderId="26" xfId="0" applyNumberFormat="1" applyFont="1" applyFill="1" applyBorder="1" applyAlignment="1">
      <alignment vertical="center"/>
    </xf>
    <xf numFmtId="1" fontId="8" fillId="5" borderId="77" xfId="3" applyNumberFormat="1" applyFont="1" applyFill="1" applyBorder="1" applyAlignment="1">
      <alignment vertical="center"/>
    </xf>
    <xf numFmtId="1" fontId="8" fillId="5" borderId="89" xfId="3" applyNumberFormat="1" applyFont="1" applyFill="1" applyBorder="1" applyAlignment="1">
      <alignment vertical="center"/>
    </xf>
    <xf numFmtId="165" fontId="8" fillId="5" borderId="80" xfId="0" applyNumberFormat="1" applyFont="1" applyFill="1" applyBorder="1" applyAlignment="1">
      <alignment vertical="center"/>
    </xf>
    <xf numFmtId="0" fontId="4" fillId="0" borderId="0" xfId="3" applyFont="1" applyBorder="1"/>
    <xf numFmtId="165" fontId="8" fillId="4" borderId="96" xfId="0" applyNumberFormat="1" applyFont="1" applyFill="1" applyBorder="1" applyAlignment="1">
      <alignment vertical="center"/>
    </xf>
    <xf numFmtId="1" fontId="2" fillId="5" borderId="75" xfId="3" applyNumberFormat="1" applyFont="1" applyFill="1" applyBorder="1" applyAlignment="1">
      <alignment vertical="center"/>
    </xf>
    <xf numFmtId="1" fontId="2" fillId="5" borderId="76" xfId="3" applyNumberFormat="1" applyFont="1" applyFill="1" applyBorder="1" applyAlignment="1">
      <alignment vertical="center"/>
    </xf>
    <xf numFmtId="1" fontId="2" fillId="5" borderId="78" xfId="3" applyNumberFormat="1" applyFont="1" applyFill="1" applyBorder="1" applyAlignment="1">
      <alignment vertical="center"/>
    </xf>
    <xf numFmtId="165" fontId="8" fillId="5" borderId="27" xfId="0" applyNumberFormat="1" applyFont="1" applyFill="1" applyBorder="1" applyAlignment="1">
      <alignment vertical="center"/>
    </xf>
    <xf numFmtId="1" fontId="8" fillId="5" borderId="78" xfId="3" applyNumberFormat="1" applyFont="1" applyFill="1" applyBorder="1" applyAlignment="1">
      <alignment vertical="center"/>
    </xf>
    <xf numFmtId="165" fontId="8" fillId="5" borderId="44" xfId="0" applyNumberFormat="1" applyFont="1" applyFill="1" applyBorder="1" applyAlignment="1">
      <alignment vertical="center"/>
    </xf>
    <xf numFmtId="1" fontId="2" fillId="5" borderId="90" xfId="3" applyNumberFormat="1" applyFont="1" applyFill="1" applyBorder="1" applyAlignment="1">
      <alignment vertical="center"/>
    </xf>
    <xf numFmtId="1" fontId="8" fillId="5" borderId="82" xfId="3" applyNumberFormat="1" applyFont="1" applyFill="1" applyBorder="1" applyAlignment="1">
      <alignment vertical="center"/>
    </xf>
    <xf numFmtId="165" fontId="8" fillId="5" borderId="85" xfId="0" applyNumberFormat="1" applyFont="1" applyFill="1" applyBorder="1" applyAlignment="1">
      <alignment vertical="center"/>
    </xf>
    <xf numFmtId="0" fontId="2" fillId="0" borderId="49" xfId="3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horizontal="center" vertical="center" wrapText="1"/>
    </xf>
    <xf numFmtId="1" fontId="2" fillId="4" borderId="28" xfId="3" applyNumberFormat="1" applyFont="1" applyFill="1" applyBorder="1" applyAlignment="1">
      <alignment vertical="center"/>
    </xf>
    <xf numFmtId="1" fontId="8" fillId="5" borderId="76" xfId="3" applyNumberFormat="1" applyFont="1" applyFill="1" applyBorder="1" applyAlignment="1">
      <alignment vertical="center"/>
    </xf>
    <xf numFmtId="165" fontId="13" fillId="0" borderId="97" xfId="3" applyNumberFormat="1" applyFont="1" applyBorder="1" applyAlignment="1">
      <alignment horizontal="center" vertical="center"/>
    </xf>
    <xf numFmtId="0" fontId="8" fillId="5" borderId="77" xfId="0" applyNumberFormat="1" applyFont="1" applyFill="1" applyBorder="1" applyAlignment="1">
      <alignment vertical="center"/>
    </xf>
    <xf numFmtId="0" fontId="8" fillId="5" borderId="89" xfId="0" applyNumberFormat="1" applyFont="1" applyFill="1" applyBorder="1" applyAlignment="1">
      <alignment vertical="center"/>
    </xf>
    <xf numFmtId="0" fontId="2" fillId="4" borderId="51" xfId="3" applyFont="1" applyFill="1" applyBorder="1" applyAlignment="1">
      <alignment horizontal="center" vertical="center" wrapText="1"/>
    </xf>
    <xf numFmtId="0" fontId="8" fillId="4" borderId="36" xfId="3" applyFont="1" applyFill="1" applyBorder="1" applyAlignment="1">
      <alignment horizontal="center" vertical="center" wrapText="1"/>
    </xf>
    <xf numFmtId="0" fontId="2" fillId="4" borderId="79" xfId="3" applyNumberFormat="1" applyFont="1" applyFill="1" applyBorder="1" applyAlignment="1">
      <alignment vertical="center"/>
    </xf>
    <xf numFmtId="1" fontId="2" fillId="4" borderId="25" xfId="3" applyNumberFormat="1" applyFont="1" applyFill="1" applyBorder="1" applyAlignment="1">
      <alignment vertical="center"/>
    </xf>
    <xf numFmtId="1" fontId="2" fillId="4" borderId="32" xfId="3" applyNumberFormat="1" applyFont="1" applyFill="1" applyBorder="1" applyAlignment="1">
      <alignment vertical="center"/>
    </xf>
    <xf numFmtId="0" fontId="2" fillId="0" borderId="51" xfId="3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36" xfId="3" applyFont="1" applyBorder="1" applyAlignment="1">
      <alignment horizontal="center" vertical="center" wrapText="1"/>
    </xf>
    <xf numFmtId="0" fontId="8" fillId="0" borderId="48" xfId="3" applyFont="1" applyFill="1" applyBorder="1" applyAlignment="1">
      <alignment horizontal="center" vertical="center"/>
    </xf>
    <xf numFmtId="0" fontId="2" fillId="0" borderId="23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center" vertical="center"/>
    </xf>
    <xf numFmtId="0" fontId="13" fillId="4" borderId="36" xfId="3" applyFont="1" applyFill="1" applyBorder="1" applyAlignment="1">
      <alignment horizontal="center" vertical="center" wrapText="1"/>
    </xf>
    <xf numFmtId="1" fontId="8" fillId="4" borderId="28" xfId="3" applyNumberFormat="1" applyFont="1" applyFill="1" applyBorder="1" applyAlignment="1">
      <alignment vertical="center"/>
    </xf>
    <xf numFmtId="0" fontId="8" fillId="4" borderId="28" xfId="3" applyNumberFormat="1" applyFont="1" applyFill="1" applyBorder="1" applyAlignment="1">
      <alignment vertical="center"/>
    </xf>
    <xf numFmtId="165" fontId="8" fillId="5" borderId="93" xfId="0" applyNumberFormat="1" applyFont="1" applyFill="1" applyBorder="1" applyAlignment="1">
      <alignment vertical="center"/>
    </xf>
    <xf numFmtId="0" fontId="8" fillId="0" borderId="76" xfId="3" applyNumberFormat="1" applyFont="1" applyFill="1" applyBorder="1" applyAlignment="1">
      <alignment vertical="center"/>
    </xf>
    <xf numFmtId="1" fontId="8" fillId="5" borderId="75" xfId="3" applyNumberFormat="1" applyFont="1" applyFill="1" applyBorder="1" applyAlignment="1">
      <alignment vertical="center"/>
    </xf>
    <xf numFmtId="1" fontId="8" fillId="5" borderId="81" xfId="3" applyNumberFormat="1" applyFont="1" applyFill="1" applyBorder="1" applyAlignment="1">
      <alignment vertical="center"/>
    </xf>
    <xf numFmtId="0" fontId="2" fillId="4" borderId="48" xfId="3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center"/>
    </xf>
    <xf numFmtId="0" fontId="17" fillId="0" borderId="19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1" fontId="8" fillId="5" borderId="6" xfId="3" applyNumberFormat="1" applyFont="1" applyFill="1" applyBorder="1" applyAlignment="1">
      <alignment vertical="center"/>
    </xf>
    <xf numFmtId="1" fontId="2" fillId="4" borderId="90" xfId="3" applyNumberFormat="1" applyFont="1" applyFill="1" applyBorder="1" applyAlignment="1">
      <alignment vertical="center"/>
    </xf>
    <xf numFmtId="1" fontId="2" fillId="5" borderId="31" xfId="3" applyNumberFormat="1" applyFont="1" applyFill="1" applyBorder="1" applyAlignment="1">
      <alignment vertical="center"/>
    </xf>
    <xf numFmtId="0" fontId="19" fillId="6" borderId="8" xfId="3" applyFont="1" applyFill="1" applyBorder="1" applyAlignment="1">
      <alignment horizontal="center" vertical="center" wrapText="1"/>
    </xf>
    <xf numFmtId="0" fontId="20" fillId="6" borderId="19" xfId="3" applyFont="1" applyFill="1" applyBorder="1" applyAlignment="1">
      <alignment horizontal="center" vertical="center" wrapText="1"/>
    </xf>
    <xf numFmtId="0" fontId="17" fillId="6" borderId="8" xfId="3" applyFont="1" applyFill="1" applyBorder="1" applyAlignment="1">
      <alignment horizontal="center" vertical="center" wrapText="1"/>
    </xf>
    <xf numFmtId="0" fontId="9" fillId="6" borderId="8" xfId="3" applyFont="1" applyFill="1" applyBorder="1" applyAlignment="1">
      <alignment horizontal="center" vertical="center" wrapText="1"/>
    </xf>
    <xf numFmtId="0" fontId="8" fillId="7" borderId="8" xfId="3" applyFont="1" applyFill="1" applyBorder="1" applyAlignment="1">
      <alignment horizontal="center" vertical="center" wrapText="1"/>
    </xf>
    <xf numFmtId="0" fontId="3" fillId="7" borderId="18" xfId="3" applyFont="1" applyFill="1" applyBorder="1" applyAlignment="1">
      <alignment horizontal="center" vertical="center" wrapText="1"/>
    </xf>
    <xf numFmtId="0" fontId="2" fillId="7" borderId="8" xfId="3" applyFont="1" applyFill="1" applyBorder="1" applyAlignment="1">
      <alignment horizontal="center" vertical="center" wrapText="1"/>
    </xf>
    <xf numFmtId="0" fontId="20" fillId="7" borderId="18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9" fillId="7" borderId="8" xfId="3" applyFont="1" applyFill="1" applyBorder="1" applyAlignment="1">
      <alignment horizontal="center" vertical="center" wrapText="1"/>
    </xf>
    <xf numFmtId="0" fontId="16" fillId="7" borderId="8" xfId="3" applyFont="1" applyFill="1" applyBorder="1" applyAlignment="1">
      <alignment horizontal="center" vertical="center" wrapText="1"/>
    </xf>
    <xf numFmtId="0" fontId="8" fillId="5" borderId="76" xfId="3" applyNumberFormat="1" applyFont="1" applyFill="1" applyBorder="1" applyAlignment="1">
      <alignment vertical="center"/>
    </xf>
    <xf numFmtId="165" fontId="8" fillId="5" borderId="26" xfId="3" applyNumberFormat="1" applyFont="1" applyFill="1" applyBorder="1" applyAlignment="1">
      <alignment vertical="center"/>
    </xf>
    <xf numFmtId="0" fontId="8" fillId="5" borderId="81" xfId="3" applyNumberFormat="1" applyFont="1" applyFill="1" applyBorder="1" applyAlignment="1">
      <alignment vertical="center"/>
    </xf>
    <xf numFmtId="165" fontId="8" fillId="5" borderId="93" xfId="3" applyNumberFormat="1" applyFont="1" applyFill="1" applyBorder="1" applyAlignment="1">
      <alignment vertical="center"/>
    </xf>
    <xf numFmtId="0" fontId="8" fillId="5" borderId="77" xfId="3" applyNumberFormat="1" applyFont="1" applyFill="1" applyBorder="1" applyAlignment="1">
      <alignment vertical="center"/>
    </xf>
    <xf numFmtId="0" fontId="2" fillId="0" borderId="52" xfId="3" applyFont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>
      <alignment horizontal="center" vertical="center" wrapText="1"/>
    </xf>
    <xf numFmtId="0" fontId="8" fillId="0" borderId="53" xfId="3" applyFont="1" applyBorder="1" applyAlignment="1">
      <alignment horizontal="center" vertical="center" wrapText="1"/>
    </xf>
    <xf numFmtId="1" fontId="2" fillId="5" borderId="28" xfId="3" applyNumberFormat="1" applyFont="1" applyFill="1" applyBorder="1" applyAlignment="1">
      <alignment vertical="center"/>
    </xf>
    <xf numFmtId="1" fontId="2" fillId="4" borderId="33" xfId="3" applyNumberFormat="1" applyFont="1" applyFill="1" applyBorder="1" applyAlignment="1">
      <alignment vertical="center"/>
    </xf>
    <xf numFmtId="0" fontId="2" fillId="0" borderId="98" xfId="3" applyFont="1" applyBorder="1" applyAlignment="1">
      <alignment horizontal="center" vertical="center" wrapText="1"/>
    </xf>
    <xf numFmtId="0" fontId="17" fillId="0" borderId="95" xfId="3" applyFont="1" applyFill="1" applyBorder="1" applyAlignment="1">
      <alignment horizontal="center" vertical="center" wrapText="1"/>
    </xf>
    <xf numFmtId="1" fontId="8" fillId="5" borderId="99" xfId="3" applyNumberFormat="1" applyFont="1" applyFill="1" applyBorder="1" applyAlignment="1">
      <alignment vertical="center"/>
    </xf>
    <xf numFmtId="0" fontId="21" fillId="0" borderId="0" xfId="0" applyFont="1"/>
    <xf numFmtId="0" fontId="21" fillId="0" borderId="0" xfId="3" applyFont="1"/>
    <xf numFmtId="0" fontId="10" fillId="3" borderId="28" xfId="3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9" xfId="3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68" xfId="3" applyFont="1" applyBorder="1" applyAlignment="1">
      <alignment horizontal="center"/>
    </xf>
    <xf numFmtId="0" fontId="10" fillId="3" borderId="4" xfId="3" applyFont="1" applyFill="1" applyBorder="1" applyAlignment="1">
      <alignment horizontal="center"/>
    </xf>
    <xf numFmtId="166" fontId="10" fillId="0" borderId="28" xfId="0" applyNumberFormat="1" applyFont="1" applyBorder="1" applyAlignment="1">
      <alignment horizontal="center"/>
    </xf>
    <xf numFmtId="166" fontId="10" fillId="0" borderId="27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3" borderId="2" xfId="3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3" borderId="38" xfId="3" applyFont="1" applyFill="1" applyBorder="1" applyAlignment="1">
      <alignment horizontal="center"/>
    </xf>
    <xf numFmtId="0" fontId="10" fillId="3" borderId="3" xfId="3" applyFont="1" applyFill="1" applyBorder="1" applyAlignment="1">
      <alignment horizontal="center"/>
    </xf>
    <xf numFmtId="0" fontId="10" fillId="3" borderId="1" xfId="3" applyFont="1" applyFill="1" applyBorder="1" applyAlignment="1">
      <alignment horizontal="center"/>
    </xf>
    <xf numFmtId="0" fontId="10" fillId="3" borderId="39" xfId="3" applyFont="1" applyFill="1" applyBorder="1" applyAlignment="1">
      <alignment horizontal="center"/>
    </xf>
    <xf numFmtId="0" fontId="10" fillId="3" borderId="5" xfId="3" applyFont="1" applyFill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70" xfId="3" applyFont="1" applyBorder="1" applyAlignment="1">
      <alignment horizontal="center"/>
    </xf>
    <xf numFmtId="0" fontId="10" fillId="3" borderId="40" xfId="3" applyFont="1" applyFill="1" applyBorder="1" applyAlignment="1">
      <alignment horizontal="center"/>
    </xf>
    <xf numFmtId="166" fontId="5" fillId="0" borderId="10" xfId="3" applyNumberFormat="1" applyFont="1" applyBorder="1" applyAlignment="1">
      <alignment horizontal="center"/>
    </xf>
    <xf numFmtId="166" fontId="5" fillId="0" borderId="68" xfId="3" applyNumberFormat="1" applyFont="1" applyBorder="1" applyAlignment="1">
      <alignment horizontal="center"/>
    </xf>
    <xf numFmtId="166" fontId="10" fillId="3" borderId="30" xfId="3" applyNumberFormat="1" applyFont="1" applyFill="1" applyBorder="1" applyAlignment="1">
      <alignment horizontal="center"/>
    </xf>
    <xf numFmtId="166" fontId="10" fillId="3" borderId="45" xfId="3" applyNumberFormat="1" applyFont="1" applyFill="1" applyBorder="1" applyAlignment="1">
      <alignment horizontal="center"/>
    </xf>
    <xf numFmtId="0" fontId="10" fillId="3" borderId="36" xfId="3" applyFont="1" applyFill="1" applyBorder="1" applyAlignment="1">
      <alignment horizontal="center"/>
    </xf>
    <xf numFmtId="0" fontId="10" fillId="3" borderId="46" xfId="3" applyFont="1" applyFill="1" applyBorder="1" applyAlignment="1">
      <alignment horizontal="center"/>
    </xf>
    <xf numFmtId="0" fontId="10" fillId="3" borderId="37" xfId="3" applyFont="1" applyFill="1" applyBorder="1" applyAlignment="1">
      <alignment horizontal="center"/>
    </xf>
    <xf numFmtId="166" fontId="10" fillId="3" borderId="40" xfId="3" applyNumberFormat="1" applyFont="1" applyFill="1" applyBorder="1" applyAlignment="1">
      <alignment horizontal="center"/>
    </xf>
    <xf numFmtId="166" fontId="10" fillId="3" borderId="5" xfId="3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166" fontId="10" fillId="3" borderId="47" xfId="3" applyNumberFormat="1" applyFont="1" applyFill="1" applyBorder="1" applyAlignment="1">
      <alignment horizontal="center"/>
    </xf>
    <xf numFmtId="0" fontId="5" fillId="0" borderId="65" xfId="3" applyFont="1" applyBorder="1" applyAlignment="1">
      <alignment horizontal="center"/>
    </xf>
    <xf numFmtId="0" fontId="5" fillId="0" borderId="66" xfId="3" applyFont="1" applyBorder="1" applyAlignment="1">
      <alignment horizontal="center"/>
    </xf>
    <xf numFmtId="0" fontId="5" fillId="3" borderId="62" xfId="3" applyFont="1" applyFill="1" applyBorder="1" applyAlignment="1">
      <alignment horizontal="center"/>
    </xf>
    <xf numFmtId="0" fontId="10" fillId="3" borderId="61" xfId="3" applyFont="1" applyFill="1" applyBorder="1" applyAlignment="1">
      <alignment horizontal="center"/>
    </xf>
    <xf numFmtId="16" fontId="5" fillId="3" borderId="40" xfId="3" applyNumberFormat="1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10" fillId="3" borderId="0" xfId="3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3" borderId="60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5" fillId="3" borderId="40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  <xf numFmtId="0" fontId="5" fillId="3" borderId="83" xfId="3" applyFont="1" applyFill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5" fillId="3" borderId="28" xfId="3" applyFont="1" applyFill="1" applyBorder="1" applyAlignment="1">
      <alignment horizontal="center"/>
    </xf>
    <xf numFmtId="0" fontId="2" fillId="0" borderId="13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2" fillId="4" borderId="50" xfId="3" applyFont="1" applyFill="1" applyBorder="1" applyAlignment="1">
      <alignment horizontal="center" vertical="center"/>
    </xf>
    <xf numFmtId="0" fontId="2" fillId="0" borderId="15" xfId="3" applyFont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2" fillId="4" borderId="19" xfId="3" applyFont="1" applyFill="1" applyBorder="1" applyAlignment="1">
      <alignment horizontal="center" vertical="center" wrapText="1"/>
    </xf>
    <xf numFmtId="1" fontId="2" fillId="4" borderId="78" xfId="3" applyNumberFormat="1" applyFont="1" applyFill="1" applyBorder="1" applyAlignment="1">
      <alignment vertical="center"/>
    </xf>
    <xf numFmtId="1" fontId="2" fillId="5" borderId="79" xfId="3" applyNumberFormat="1" applyFont="1" applyFill="1" applyBorder="1" applyAlignment="1">
      <alignment vertical="center"/>
    </xf>
    <xf numFmtId="1" fontId="8" fillId="5" borderId="24" xfId="3" applyNumberFormat="1" applyFont="1" applyFill="1" applyBorder="1" applyAlignment="1">
      <alignment vertical="center"/>
    </xf>
    <xf numFmtId="1" fontId="8" fillId="4" borderId="0" xfId="3" applyNumberFormat="1" applyFont="1" applyFill="1" applyBorder="1" applyAlignment="1">
      <alignment vertical="center"/>
    </xf>
  </cellXfs>
  <cellStyles count="4">
    <cellStyle name="Comma0" xfId="1" xr:uid="{00000000-0005-0000-0000-000000000000}"/>
    <cellStyle name="Currency0" xfId="2" xr:uid="{00000000-0005-0000-0000-000001000000}"/>
    <cellStyle name="Navadno" xfId="0" builtinId="0"/>
    <cellStyle name="Navadno_List1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FFCC"/>
      <rgbColor rgb="0099CC00"/>
      <rgbColor rgb="00000000"/>
      <rgbColor rgb="00FF0000"/>
      <rgbColor rgb="0000FF00"/>
      <rgbColor rgb="000000FF"/>
      <rgbColor rgb="00FF00FF"/>
      <rgbColor rgb="00008000"/>
      <rgbColor rgb="00CCFFFF"/>
      <rgbColor rgb="00800000"/>
      <rgbColor rgb="00008080"/>
      <rgbColor rgb="00FFFFFF"/>
      <rgbColor rgb="000080FF"/>
      <rgbColor rgb="00A0D0FF"/>
      <rgbColor rgb="00B0FFFF"/>
      <rgbColor rgb="0070FFFF"/>
      <rgbColor rgb="00005000"/>
      <rgbColor rgb="00B0FFB0"/>
      <rgbColor rgb="00500000"/>
      <rgbColor rgb="00FFB0B0"/>
      <rgbColor rgb="00FFB0FF"/>
      <rgbColor rgb="00FFA0D0"/>
      <rgbColor rgb="00FF80C0"/>
      <rgbColor rgb="00FF0080"/>
      <rgbColor rgb="00FF99CC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99CC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  <mruColors>
      <color rgb="FFFEEF82"/>
      <color rgb="FF99CCFF"/>
      <color rgb="FF66CCFF"/>
      <color rgb="FF33CCFF"/>
      <color rgb="FFFEF4AC"/>
      <color rgb="FFCCFF99"/>
      <color rgb="FF74B1DA"/>
      <color rgb="FF4EFD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58"/>
  <sheetViews>
    <sheetView tabSelected="1" topLeftCell="A28" zoomScale="84" zoomScaleNormal="80" workbookViewId="0">
      <selection activeCell="E55" sqref="E55"/>
    </sheetView>
  </sheetViews>
  <sheetFormatPr defaultRowHeight="14.25"/>
  <cols>
    <col min="1" max="1" width="3.58203125" customWidth="1"/>
    <col min="2" max="2" width="7.4140625" customWidth="1"/>
    <col min="3" max="3" width="8.1640625" customWidth="1"/>
    <col min="4" max="4" width="24.83203125" customWidth="1"/>
    <col min="5" max="5" width="5.1640625" customWidth="1"/>
    <col min="6" max="7" width="8.1640625" customWidth="1"/>
    <col min="8" max="8" width="10.58203125" style="38" customWidth="1"/>
    <col min="9" max="9" width="11.83203125" style="34" customWidth="1"/>
    <col min="10" max="10" width="8.1640625" style="38" customWidth="1"/>
    <col min="11" max="11" width="14.4140625" style="34" customWidth="1"/>
    <col min="12" max="12" width="8.83203125" style="34" customWidth="1"/>
    <col min="13" max="13" width="14.4140625" style="34" customWidth="1"/>
    <col min="14" max="14" width="8.1640625" customWidth="1"/>
    <col min="15" max="15" width="17" customWidth="1"/>
    <col min="16" max="16" width="8.1640625" customWidth="1"/>
    <col min="17" max="17" width="17" customWidth="1"/>
    <col min="18" max="18" width="8.1640625" customWidth="1"/>
    <col min="19" max="19" width="18.58203125" customWidth="1"/>
    <col min="20" max="20" width="9.83203125" customWidth="1"/>
    <col min="21" max="21" width="10" customWidth="1"/>
    <col min="22" max="22" width="9.1640625" customWidth="1"/>
    <col min="23" max="23" width="9.4140625" customWidth="1"/>
    <col min="24" max="24" width="9.1640625" customWidth="1"/>
    <col min="25" max="25" width="9.83203125" customWidth="1"/>
    <col min="26" max="26" width="9.1640625" customWidth="1"/>
    <col min="27" max="27" width="8.1640625" customWidth="1"/>
    <col min="28" max="28" width="9.83203125" customWidth="1"/>
    <col min="29" max="29" width="11" customWidth="1"/>
    <col min="30" max="31" width="0.83203125" hidden="1" customWidth="1"/>
    <col min="32" max="32" width="9.83203125" customWidth="1"/>
    <col min="33" max="33" width="11.83203125" customWidth="1"/>
    <col min="34" max="34" width="0.83203125" hidden="1" customWidth="1"/>
    <col min="35" max="35" width="0.1640625" customWidth="1"/>
    <col min="46" max="48" width="0.83203125" hidden="1" customWidth="1"/>
    <col min="49" max="49" width="0.83203125" customWidth="1"/>
    <col min="52" max="52" width="0.83203125" hidden="1" customWidth="1"/>
    <col min="53" max="53" width="0.83203125" customWidth="1"/>
  </cols>
  <sheetData>
    <row r="1" spans="1:57" ht="15.75" customHeight="1">
      <c r="A1" s="78" t="s">
        <v>108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217" t="s">
        <v>142</v>
      </c>
      <c r="W1" s="217">
        <v>2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3"/>
      <c r="AP1" s="2"/>
      <c r="AQ1" s="3"/>
      <c r="AR1" s="2"/>
      <c r="AS1" s="3"/>
      <c r="AT1" s="2"/>
      <c r="AU1" s="3"/>
      <c r="AV1" s="2"/>
      <c r="AW1" s="3"/>
      <c r="AX1" s="2"/>
      <c r="AY1" s="3"/>
      <c r="AZ1" s="2"/>
      <c r="BA1" s="3"/>
      <c r="BB1" s="2"/>
      <c r="BC1" s="3"/>
      <c r="BD1" s="3"/>
      <c r="BE1" s="3"/>
    </row>
    <row r="2" spans="1:57" ht="15.75" thickBot="1">
      <c r="A2" s="2"/>
      <c r="B2" s="2"/>
      <c r="C2" s="2"/>
      <c r="D2" s="2"/>
      <c r="E2" s="2"/>
      <c r="F2" s="2"/>
      <c r="G2" s="2"/>
      <c r="H2" s="35"/>
      <c r="I2" s="31"/>
      <c r="J2" s="35"/>
      <c r="K2" s="31"/>
      <c r="L2" s="31"/>
      <c r="M2" s="31"/>
      <c r="N2" s="2"/>
      <c r="O2" s="2"/>
      <c r="P2" s="29"/>
      <c r="Q2" s="2"/>
      <c r="R2" s="2"/>
      <c r="S2" s="2"/>
      <c r="T2" s="2"/>
      <c r="U2" s="2"/>
      <c r="V2" s="217" t="s">
        <v>141</v>
      </c>
      <c r="W2" s="217">
        <v>6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2"/>
      <c r="AQ2" s="3"/>
      <c r="AR2" s="2"/>
      <c r="AS2" s="3"/>
      <c r="AT2" s="2"/>
      <c r="AU2" s="3"/>
      <c r="AV2" s="2"/>
      <c r="AW2" s="3"/>
      <c r="AX2" s="2"/>
      <c r="AY2" s="3"/>
      <c r="AZ2" s="2"/>
      <c r="BA2" s="3"/>
      <c r="BB2" s="2"/>
      <c r="BC2" s="3"/>
      <c r="BD2" s="3"/>
      <c r="BE2" s="3"/>
    </row>
    <row r="3" spans="1:57" ht="15.75" thickTop="1">
      <c r="A3" s="53"/>
      <c r="B3" s="54"/>
      <c r="C3" s="55"/>
      <c r="D3" s="56" t="s">
        <v>8</v>
      </c>
      <c r="E3" s="56"/>
      <c r="F3" s="57"/>
      <c r="G3" s="58"/>
      <c r="H3" s="255" t="s">
        <v>15</v>
      </c>
      <c r="I3" s="256"/>
      <c r="J3" s="255" t="s">
        <v>105</v>
      </c>
      <c r="K3" s="256"/>
      <c r="L3" s="268" t="s">
        <v>17</v>
      </c>
      <c r="M3" s="269"/>
      <c r="N3" s="255" t="s">
        <v>101</v>
      </c>
      <c r="O3" s="264"/>
      <c r="P3" s="260" t="s">
        <v>76</v>
      </c>
      <c r="Q3" s="261"/>
      <c r="R3" s="253" t="s">
        <v>48</v>
      </c>
      <c r="S3" s="254"/>
      <c r="T3" s="52"/>
      <c r="U3" s="52"/>
      <c r="V3" s="217" t="s">
        <v>138</v>
      </c>
      <c r="W3">
        <v>10</v>
      </c>
    </row>
    <row r="4" spans="1:57" ht="15">
      <c r="A4" s="59"/>
      <c r="B4" s="29"/>
      <c r="C4" s="25"/>
      <c r="D4" s="22" t="s">
        <v>4</v>
      </c>
      <c r="E4" s="22"/>
      <c r="F4" s="21"/>
      <c r="G4" s="23"/>
      <c r="H4" s="266" t="s">
        <v>107</v>
      </c>
      <c r="I4" s="238"/>
      <c r="J4" s="257" t="s">
        <v>106</v>
      </c>
      <c r="K4" s="238"/>
      <c r="L4" s="270" t="s">
        <v>104</v>
      </c>
      <c r="M4" s="220"/>
      <c r="N4" s="265" t="s">
        <v>102</v>
      </c>
      <c r="O4" s="227"/>
      <c r="P4" s="262" t="s">
        <v>100</v>
      </c>
      <c r="Q4" s="263"/>
      <c r="R4" s="225" t="s">
        <v>99</v>
      </c>
      <c r="S4" s="226"/>
      <c r="T4" s="43"/>
      <c r="U4" s="43"/>
      <c r="V4" s="218" t="s">
        <v>135</v>
      </c>
      <c r="W4">
        <v>14</v>
      </c>
    </row>
    <row r="5" spans="1:57" ht="15">
      <c r="A5" s="59"/>
      <c r="B5" s="29"/>
      <c r="C5" s="25"/>
      <c r="D5" s="22" t="s">
        <v>7</v>
      </c>
      <c r="E5" s="22"/>
      <c r="F5" s="21"/>
      <c r="G5" s="23"/>
      <c r="H5" s="236" t="s">
        <v>16</v>
      </c>
      <c r="I5" s="237"/>
      <c r="J5" s="267" t="s">
        <v>16</v>
      </c>
      <c r="K5" s="237"/>
      <c r="L5" s="270" t="s">
        <v>1</v>
      </c>
      <c r="M5" s="220"/>
      <c r="N5" s="258" t="s">
        <v>103</v>
      </c>
      <c r="O5" s="259"/>
      <c r="P5" s="223" t="s">
        <v>16</v>
      </c>
      <c r="Q5" s="224"/>
      <c r="R5" s="225" t="s">
        <v>49</v>
      </c>
      <c r="S5" s="226"/>
      <c r="T5" s="43"/>
      <c r="U5" s="43"/>
      <c r="V5" s="218" t="s">
        <v>136</v>
      </c>
      <c r="W5">
        <v>8</v>
      </c>
    </row>
    <row r="6" spans="1:57" ht="15">
      <c r="A6" s="59"/>
      <c r="B6" s="29"/>
      <c r="C6" s="25"/>
      <c r="D6" s="22" t="s">
        <v>6</v>
      </c>
      <c r="E6" s="22"/>
      <c r="F6" s="21"/>
      <c r="G6" s="23"/>
      <c r="H6" s="244">
        <v>1</v>
      </c>
      <c r="I6" s="245"/>
      <c r="J6" s="249">
        <v>1</v>
      </c>
      <c r="K6" s="250"/>
      <c r="L6" s="252">
        <v>1</v>
      </c>
      <c r="M6" s="245"/>
      <c r="N6" s="244">
        <v>1</v>
      </c>
      <c r="O6" s="244"/>
      <c r="P6" s="228">
        <v>1</v>
      </c>
      <c r="Q6" s="229"/>
      <c r="R6" s="242">
        <v>1</v>
      </c>
      <c r="S6" s="243"/>
      <c r="T6" s="43"/>
      <c r="U6" s="43"/>
      <c r="V6" s="218" t="s">
        <v>16</v>
      </c>
      <c r="W6">
        <v>5</v>
      </c>
    </row>
    <row r="7" spans="1:57" ht="15">
      <c r="A7" s="59"/>
      <c r="B7" s="29"/>
      <c r="C7" s="25"/>
      <c r="D7" s="24" t="s">
        <v>14</v>
      </c>
      <c r="E7" s="24"/>
      <c r="F7" s="21"/>
      <c r="G7" s="23"/>
      <c r="H7" s="227">
        <v>74</v>
      </c>
      <c r="I7" s="238"/>
      <c r="J7" s="241">
        <v>117</v>
      </c>
      <c r="K7" s="238"/>
      <c r="L7" s="219">
        <v>371</v>
      </c>
      <c r="M7" s="220"/>
      <c r="N7" s="227">
        <v>109</v>
      </c>
      <c r="O7" s="227"/>
      <c r="P7" s="232">
        <v>116</v>
      </c>
      <c r="Q7" s="233"/>
      <c r="R7" s="225">
        <v>364</v>
      </c>
      <c r="S7" s="226"/>
      <c r="T7" s="7"/>
      <c r="V7" s="218" t="s">
        <v>137</v>
      </c>
      <c r="W7">
        <v>5</v>
      </c>
    </row>
    <row r="8" spans="1:57" ht="15">
      <c r="A8" s="59"/>
      <c r="B8" s="29"/>
      <c r="C8" s="25"/>
      <c r="D8" s="24" t="s">
        <v>12</v>
      </c>
      <c r="E8" s="24"/>
      <c r="F8" s="21"/>
      <c r="G8" s="23"/>
      <c r="H8" s="248">
        <v>11</v>
      </c>
      <c r="I8" s="247"/>
      <c r="J8" s="246">
        <v>9</v>
      </c>
      <c r="K8" s="247"/>
      <c r="L8" s="219">
        <v>14</v>
      </c>
      <c r="M8" s="220"/>
      <c r="N8" s="248">
        <v>17</v>
      </c>
      <c r="O8" s="248"/>
      <c r="P8" s="251">
        <v>3</v>
      </c>
      <c r="Q8" s="220"/>
      <c r="R8" s="225">
        <v>7</v>
      </c>
      <c r="S8" s="226"/>
      <c r="T8" s="43"/>
      <c r="U8" s="42"/>
      <c r="V8" s="217" t="s">
        <v>139</v>
      </c>
      <c r="W8">
        <v>1</v>
      </c>
    </row>
    <row r="9" spans="1:57" ht="15.75" thickBot="1">
      <c r="A9" s="60"/>
      <c r="B9" s="18"/>
      <c r="C9" s="26"/>
      <c r="D9" s="19" t="s">
        <v>13</v>
      </c>
      <c r="E9" s="19"/>
      <c r="F9" s="18"/>
      <c r="G9" s="20"/>
      <c r="H9" s="234">
        <v>395</v>
      </c>
      <c r="I9" s="237"/>
      <c r="J9" s="234">
        <v>360</v>
      </c>
      <c r="K9" s="235"/>
      <c r="L9" s="221">
        <v>594</v>
      </c>
      <c r="M9" s="222"/>
      <c r="N9" s="231">
        <v>427</v>
      </c>
      <c r="O9" s="231"/>
      <c r="P9" s="230">
        <v>189</v>
      </c>
      <c r="Q9" s="222"/>
      <c r="R9" s="239">
        <v>312</v>
      </c>
      <c r="S9" s="240"/>
      <c r="T9" s="43"/>
      <c r="U9" s="42"/>
      <c r="V9" s="217" t="s">
        <v>140</v>
      </c>
      <c r="W9">
        <v>4</v>
      </c>
    </row>
    <row r="10" spans="1:57" ht="28.5" customHeight="1" thickBot="1">
      <c r="A10" s="61" t="s">
        <v>0</v>
      </c>
      <c r="B10" s="100" t="s">
        <v>9</v>
      </c>
      <c r="C10" s="100" t="s">
        <v>116</v>
      </c>
      <c r="D10" s="100" t="s">
        <v>5</v>
      </c>
      <c r="E10" s="100"/>
      <c r="F10" s="100" t="s">
        <v>3</v>
      </c>
      <c r="G10" s="100" t="s">
        <v>2</v>
      </c>
      <c r="H10" s="65" t="s">
        <v>10</v>
      </c>
      <c r="I10" s="64" t="s">
        <v>11</v>
      </c>
      <c r="J10" s="112" t="s">
        <v>10</v>
      </c>
      <c r="K10" s="75" t="s">
        <v>40</v>
      </c>
      <c r="L10" s="44" t="s">
        <v>10</v>
      </c>
      <c r="M10" s="75" t="s">
        <v>40</v>
      </c>
      <c r="N10" s="44" t="s">
        <v>10</v>
      </c>
      <c r="O10" s="75" t="s">
        <v>11</v>
      </c>
      <c r="P10" s="44" t="s">
        <v>10</v>
      </c>
      <c r="Q10" s="41" t="s">
        <v>11</v>
      </c>
      <c r="R10" s="45" t="s">
        <v>10</v>
      </c>
      <c r="S10" s="62" t="s">
        <v>11</v>
      </c>
      <c r="W10">
        <f>SUBTOTAL(9,W1:W9)</f>
        <v>55</v>
      </c>
      <c r="X10">
        <f>+W10*300</f>
        <v>16500</v>
      </c>
    </row>
    <row r="11" spans="1:57" ht="21.95" customHeight="1">
      <c r="A11" s="63">
        <v>1</v>
      </c>
      <c r="B11" s="51">
        <v>2792</v>
      </c>
      <c r="C11" s="85"/>
      <c r="D11" s="192" t="s">
        <v>23</v>
      </c>
      <c r="E11" s="193" t="s">
        <v>18</v>
      </c>
      <c r="F11" s="99">
        <f>IF((COUNT($Q11,$S11,$O11,$K11,$I11,M11))&gt;4,IF((COUNT($Q11,$S11,$O11,$K11,$I11,M11))&gt;5,SUM($Q11,$S11,$O11,$K11,$I11,M11)-SMALL(($Q11,$S11,$O11,$K11,$I11,M11),1)-SMALL(($Q11,$S11,$O11,$K11,$I11,M11),2),SUM($Q11,$S11,$O11,$K11,$I11,M11)-MIN($Q11,$S11,$O11,$K11,$I11,M11)),SUM($Q11,$S11,$O11,$K11,$I11,M11))</f>
        <v>400</v>
      </c>
      <c r="G11" s="83">
        <f>F11/4</f>
        <v>100</v>
      </c>
      <c r="H11" s="118">
        <v>13</v>
      </c>
      <c r="I11" s="68">
        <f>$H$6*(50+50*($H$9-H11)/($H$9-$H$8))</f>
        <v>99.739583333333343</v>
      </c>
      <c r="J11" s="119">
        <v>9</v>
      </c>
      <c r="K11" s="77">
        <f>$J$6*(50+50*($J$9-J11)/($J$9-$J$8))</f>
        <v>100</v>
      </c>
      <c r="L11" s="76">
        <v>14</v>
      </c>
      <c r="M11" s="71">
        <f>$L$6*(50+50*($L$9-L11)/($L$9-$L$8))</f>
        <v>100</v>
      </c>
      <c r="N11" s="169">
        <v>17</v>
      </c>
      <c r="O11" s="149">
        <f>$N$6*(50+50*($N$9-N11)/($N$9-$N$8))</f>
        <v>100</v>
      </c>
      <c r="P11" s="74">
        <v>18</v>
      </c>
      <c r="Q11" s="69">
        <f>$P$6*(50+50*($P$9-P11)/($P$9-$P$8))</f>
        <v>95.967741935483872</v>
      </c>
      <c r="R11" s="66">
        <v>7</v>
      </c>
      <c r="S11" s="67">
        <f>$R$6*(50+50*($R$9-R11)/($R$9-$R$8))</f>
        <v>100</v>
      </c>
      <c r="T11" s="9"/>
      <c r="W11" s="4"/>
      <c r="X11" s="4"/>
    </row>
    <row r="12" spans="1:57" ht="21.95" customHeight="1">
      <c r="A12" s="63">
        <v>2</v>
      </c>
      <c r="B12" s="30">
        <v>2800</v>
      </c>
      <c r="C12" s="85"/>
      <c r="D12" s="194" t="s">
        <v>39</v>
      </c>
      <c r="E12" s="193" t="s">
        <v>18</v>
      </c>
      <c r="F12" s="99">
        <f>IF((COUNT($Q12,$S12,$O12,$K12,$I12,M12))&gt;4,IF((COUNT($Q12,$S12,$O12,$K12,$I12,M12))&gt;5,SUM($Q12,$S12,$O12,$K12,$I12,M12)-SMALL(($Q12,$S12,$O12,$K12,$I12,M12),1)-SMALL(($Q12,$S12,$O12,$K12,$I12,M12),2),SUM($Q12,$S12,$O12,$K12,$I12,M12)-MIN($Q12,$S12,$O12,$K12,$I12,M12)),SUM($Q12,$S12,$O12,$K12,$I12,M12))</f>
        <v>394.96954514195903</v>
      </c>
      <c r="G12" s="83">
        <f>F12/4</f>
        <v>98.742386285489758</v>
      </c>
      <c r="H12" s="88">
        <v>11</v>
      </c>
      <c r="I12" s="68">
        <f>$H$6*(50+50*($H$9-H12)/($H$9-$H$8))</f>
        <v>100</v>
      </c>
      <c r="J12" s="72">
        <v>31</v>
      </c>
      <c r="K12" s="77">
        <f>$J$6*(50+50*($J$9-J12)/($J$9-$J$8))</f>
        <v>96.866096866096868</v>
      </c>
      <c r="L12" s="76">
        <v>36</v>
      </c>
      <c r="M12" s="71">
        <f>$L$6*(50+50*($L$9-L12)/($L$9-$L$8))</f>
        <v>98.103448275862064</v>
      </c>
      <c r="N12" s="130">
        <v>17</v>
      </c>
      <c r="O12" s="71">
        <f>$N$6*(50+50*($N$9-N12)/($N$9-$N$8))</f>
        <v>100</v>
      </c>
      <c r="P12" s="74">
        <v>20</v>
      </c>
      <c r="Q12" s="69">
        <f>$P$6*(50+50*($P$9-P12)/($P$9-$P$8))</f>
        <v>95.430107526881727</v>
      </c>
      <c r="R12" s="66">
        <v>104</v>
      </c>
      <c r="S12" s="67">
        <f>$R$6*(50+50*($R$9-R12)/($R$9-$R$8))</f>
        <v>84.098360655737707</v>
      </c>
      <c r="T12" s="4"/>
      <c r="W12" s="5"/>
      <c r="X12" s="5"/>
    </row>
    <row r="13" spans="1:57" ht="21.95" customHeight="1">
      <c r="A13" s="63">
        <v>3</v>
      </c>
      <c r="B13" s="30">
        <v>2640</v>
      </c>
      <c r="C13" s="85"/>
      <c r="D13" s="192" t="s">
        <v>27</v>
      </c>
      <c r="E13" s="193" t="s">
        <v>18</v>
      </c>
      <c r="F13" s="99">
        <f>IF((COUNT($Q13,$S13,$O13,$K13,$I13,M13))&gt;4,IF((COUNT($Q13,$S13,$O13,$K13,$I13,M13))&gt;5,SUM($Q13,$S13,$O13,$K13,$I13,M13)-SMALL(($Q13,$S13,$O13,$K13,$I13,M13),1)-SMALL(($Q13,$S13,$O13,$K13,$I13,M13),2),SUM($Q13,$S13,$O13,$K13,$I13,M13)-MIN($Q13,$S13,$O13,$K13,$I13,M13)),SUM($Q13,$S13,$O13,$K13,$I13,M13))</f>
        <v>393.49264356384094</v>
      </c>
      <c r="G13" s="83">
        <f>F13/4</f>
        <v>98.373160890960236</v>
      </c>
      <c r="H13" s="88">
        <v>108</v>
      </c>
      <c r="I13" s="68">
        <f>$H$6*(50+50*($H$9-H13)/($H$9-$H$8))</f>
        <v>87.369791666666657</v>
      </c>
      <c r="J13" s="72">
        <v>35</v>
      </c>
      <c r="K13" s="77">
        <f>$J$6*(50+50*($J$9-J13)/($J$9-$J$8))</f>
        <v>96.296296296296305</v>
      </c>
      <c r="L13" s="76">
        <v>84</v>
      </c>
      <c r="M13" s="71">
        <f>$L$6*(50+50*($L$9-L13)/($L$9-$L$8))</f>
        <v>93.965517241379303</v>
      </c>
      <c r="N13" s="72">
        <v>28</v>
      </c>
      <c r="O13" s="71">
        <f>$N$6*(50+50*($N$9-N13)/($N$9-$N$8))</f>
        <v>98.658536585365852</v>
      </c>
      <c r="P13" s="122">
        <v>6</v>
      </c>
      <c r="Q13" s="69">
        <f>$P$6*(50+50*($P$9-P13)/($P$9-$P$8))</f>
        <v>99.193548387096769</v>
      </c>
      <c r="R13" s="66">
        <v>11</v>
      </c>
      <c r="S13" s="67">
        <f>$R$6*(50+50*($R$9-R13)/($R$9-$R$8))</f>
        <v>99.344262295081961</v>
      </c>
      <c r="T13" s="5"/>
      <c r="W13" s="5"/>
      <c r="X13" s="5"/>
      <c r="Y13" s="7"/>
      <c r="Z13" s="7"/>
      <c r="AA13" s="7"/>
    </row>
    <row r="14" spans="1:57" ht="21.95" customHeight="1">
      <c r="A14" s="63">
        <v>4</v>
      </c>
      <c r="B14" s="30">
        <v>2819</v>
      </c>
      <c r="C14" s="85"/>
      <c r="D14" s="195" t="s">
        <v>22</v>
      </c>
      <c r="E14" s="193" t="s">
        <v>18</v>
      </c>
      <c r="F14" s="99">
        <f>IF((COUNT($Q14,$S14,$O14,$K14,$I14,M14))&gt;4,IF((COUNT($Q14,$S14,$O14,$K14,$I14,M14))&gt;5,SUM($Q14,$S14,$O14,$K14,$I14,M14)-SMALL(($Q14,$S14,$O14,$K14,$I14,M14),1)-SMALL(($Q14,$S14,$O14,$K14,$I14,M14),2),SUM($Q14,$S14,$O14,$K14,$I14,M14)-MIN($Q14,$S14,$O14,$K14,$I14,M14)),SUM($Q14,$S14,$O14,$K14,$I14,M14))</f>
        <v>386.25368694930421</v>
      </c>
      <c r="G14" s="83">
        <f>F14/4</f>
        <v>96.563421737326053</v>
      </c>
      <c r="H14" s="168">
        <v>20</v>
      </c>
      <c r="I14" s="68">
        <f>$H$6*(50+50*($H$9-H14)/($H$9-$H$8))</f>
        <v>98.828125</v>
      </c>
      <c r="J14" s="121">
        <v>65</v>
      </c>
      <c r="K14" s="77">
        <f>$J$6*(50+50*($J$9-J14)/($J$9-$J$8))</f>
        <v>92.022792022792032</v>
      </c>
      <c r="L14" s="76">
        <v>35</v>
      </c>
      <c r="M14" s="71">
        <f>$L$6*(50+50*($L$9-L14)/($L$9-$L$8))</f>
        <v>98.189655172413794</v>
      </c>
      <c r="N14" s="115">
        <v>101</v>
      </c>
      <c r="O14" s="71">
        <f>$N$6*(50+50*($N$9-N14)/($N$9-$N$8))</f>
        <v>89.756097560975604</v>
      </c>
      <c r="P14" s="74">
        <v>37</v>
      </c>
      <c r="Q14" s="69">
        <f>$P$6*(50+50*($P$9-P14)/($P$9-$P$8))</f>
        <v>90.86021505376344</v>
      </c>
      <c r="R14" s="66">
        <v>24</v>
      </c>
      <c r="S14" s="67">
        <f>$R$6*(50+50*($R$9-R14)/($R$9-$R$8))</f>
        <v>97.21311475409837</v>
      </c>
      <c r="T14" s="5"/>
      <c r="W14" s="5"/>
      <c r="X14" s="5"/>
      <c r="Y14" s="82"/>
      <c r="Z14" s="7"/>
      <c r="AA14" s="7"/>
    </row>
    <row r="15" spans="1:57">
      <c r="A15" s="63">
        <v>5</v>
      </c>
      <c r="B15" s="30">
        <v>2558</v>
      </c>
      <c r="C15" s="85"/>
      <c r="D15" s="192" t="s">
        <v>28</v>
      </c>
      <c r="E15" s="193" t="s">
        <v>18</v>
      </c>
      <c r="F15" s="99">
        <f>IF((COUNT($Q15,$S15,$O15,$K15,$I15,M15))&gt;4,IF((COUNT($Q15,$S15,$O15,$K15,$I15,M15))&gt;5,SUM($Q15,$S15,$O15,$K15,$I15,M15)-SMALL(($Q15,$S15,$O15,$K15,$I15,M15),1)-SMALL(($Q15,$S15,$O15,$K15,$I15,M15),2),SUM($Q15,$S15,$O15,$K15,$I15,M15)-MIN($Q15,$S15,$O15,$K15,$I15,M15)),SUM($Q15,$S15,$O15,$K15,$I15,M15))</f>
        <v>383.21996582765667</v>
      </c>
      <c r="G15" s="83">
        <f>F15/4</f>
        <v>95.804991456914166</v>
      </c>
      <c r="H15" s="88">
        <v>67</v>
      </c>
      <c r="I15" s="68">
        <f>$H$6*(50+50*($H$9-H15)/($H$9-$H$8))</f>
        <v>92.708333333333343</v>
      </c>
      <c r="J15" s="72">
        <v>53</v>
      </c>
      <c r="K15" s="77">
        <f>$J$6*(50+50*($J$9-J15)/($J$9-$J$8))</f>
        <v>93.732193732193736</v>
      </c>
      <c r="L15" s="164"/>
      <c r="M15" s="153"/>
      <c r="N15" s="72">
        <v>39</v>
      </c>
      <c r="O15" s="71">
        <f>$N$6*(50+50*($N$9-N15)/($N$9-$N$8))</f>
        <v>97.317073170731703</v>
      </c>
      <c r="P15" s="70">
        <v>5</v>
      </c>
      <c r="Q15" s="69">
        <f>$P$6*(50+50*($P$9-P15)/($P$9-$P$8))</f>
        <v>99.462365591397855</v>
      </c>
      <c r="R15" s="66">
        <v>312</v>
      </c>
      <c r="S15" s="67">
        <f>$R$6*(50+50*($R$9-R15)/($R$9-$R$8))</f>
        <v>50</v>
      </c>
      <c r="T15" s="5"/>
      <c r="V15" s="5"/>
      <c r="W15" s="5"/>
      <c r="X15" s="5"/>
    </row>
    <row r="16" spans="1:57" ht="21.95" customHeight="1">
      <c r="A16" s="63">
        <v>6</v>
      </c>
      <c r="B16" s="30">
        <v>2799</v>
      </c>
      <c r="C16" s="85"/>
      <c r="D16" s="196" t="s">
        <v>38</v>
      </c>
      <c r="E16" s="197" t="s">
        <v>19</v>
      </c>
      <c r="F16" s="99">
        <f>IF((COUNT($Q16,$S16,$O16,$K16,$I16,M16))&gt;4,IF((COUNT($Q16,$S16,$O16,$K16,$I16,M16))&gt;5,SUM($Q16,$S16,$O16,$K16,$I16,M16)-SMALL(($Q16,$S16,$O16,$K16,$I16,M16),1)-SMALL(($Q16,$S16,$O16,$K16,$I16,M16),2),SUM($Q16,$S16,$O16,$K16,$I16,M16)-MIN($Q16,$S16,$O16,$K16,$I16,M16)),SUM($Q16,$S16,$O16,$K16,$I16,M16))</f>
        <v>382.78684321229264</v>
      </c>
      <c r="G16" s="83">
        <f>F16/4</f>
        <v>95.696710803073159</v>
      </c>
      <c r="H16" s="88">
        <v>20</v>
      </c>
      <c r="I16" s="68">
        <f>$H$6*(50+50*($H$9-H16)/($H$9-$H$8))</f>
        <v>98.828125</v>
      </c>
      <c r="J16" s="72">
        <v>32</v>
      </c>
      <c r="K16" s="77">
        <f>$J$6*(50+50*($J$9-J16)/($J$9-$J$8))</f>
        <v>96.723646723646723</v>
      </c>
      <c r="L16" s="76">
        <v>97</v>
      </c>
      <c r="M16" s="71">
        <f>$L$6*(50+50*($L$9-L16)/($L$9-$L$8))</f>
        <v>92.84482758620689</v>
      </c>
      <c r="N16" s="115">
        <v>63</v>
      </c>
      <c r="O16" s="71">
        <f>$N$6*(50+50*($N$9-N16)/($N$9-$N$8))</f>
        <v>94.390243902439025</v>
      </c>
      <c r="P16" s="70">
        <v>36</v>
      </c>
      <c r="Q16" s="69">
        <f>$P$6*(50+50*($P$9-P16)/($P$9-$P$8))</f>
        <v>91.129032258064512</v>
      </c>
      <c r="R16" s="66">
        <v>69</v>
      </c>
      <c r="S16" s="67">
        <f>$R$6*(50+50*($R$9-R16)/($R$9-$R$8))</f>
        <v>89.836065573770497</v>
      </c>
      <c r="T16" s="5"/>
      <c r="V16" s="5"/>
      <c r="W16" s="5"/>
      <c r="X16" s="5"/>
    </row>
    <row r="17" spans="1:26">
      <c r="A17" s="63">
        <v>7</v>
      </c>
      <c r="B17" s="90">
        <v>3102</v>
      </c>
      <c r="C17" s="91"/>
      <c r="D17" s="198" t="s">
        <v>93</v>
      </c>
      <c r="E17" s="197" t="s">
        <v>19</v>
      </c>
      <c r="F17" s="99">
        <f>IF((COUNT($Q17,$S17,$O17,$K17,$I17,M17))&gt;4,IF((COUNT($Q17,$S17,$O17,$K17,$I17,M17))&gt;5,SUM($Q17,$S17,$O17,$K17,$I17,M17)-SMALL(($Q17,$S17,$O17,$K17,$I17,M17),1)-SMALL(($Q17,$S17,$O17,$K17,$I17,M17),2),SUM($Q17,$S17,$O17,$K17,$I17,M17)-MIN($Q17,$S17,$O17,$K17,$I17,M17)),SUM($Q17,$S17,$O17,$K17,$I17,M17))</f>
        <v>381.048328009344</v>
      </c>
      <c r="G17" s="83">
        <f>F17/4</f>
        <v>95.262082002336001</v>
      </c>
      <c r="H17" s="88">
        <v>45</v>
      </c>
      <c r="I17" s="68">
        <f>$H$6*(50+50*($H$9-H17)/($H$9-$H$8))</f>
        <v>95.572916666666657</v>
      </c>
      <c r="J17" s="72">
        <v>34</v>
      </c>
      <c r="K17" s="77">
        <f>$J$6*(50+50*($J$9-J17)/($J$9-$J$8))</f>
        <v>96.438746438746449</v>
      </c>
      <c r="L17" s="76">
        <v>187</v>
      </c>
      <c r="M17" s="71">
        <f>$L$6*(50+50*($L$9-L17)/($L$9-$L$8))</f>
        <v>85.086206896551715</v>
      </c>
      <c r="N17" s="72">
        <v>102</v>
      </c>
      <c r="O17" s="71">
        <f>$N$6*(50+50*($N$9-N17)/($N$9-$N$8))</f>
        <v>89.634146341463406</v>
      </c>
      <c r="P17" s="70">
        <v>20</v>
      </c>
      <c r="Q17" s="69">
        <f>$P$6*(50+50*($P$9-P17)/($P$9-$P$8))</f>
        <v>95.430107526881727</v>
      </c>
      <c r="R17" s="66">
        <v>46</v>
      </c>
      <c r="S17" s="67">
        <f>$R$6*(50+50*($R$9-R17)/($R$9-$R$8))</f>
        <v>93.606557377049171</v>
      </c>
      <c r="T17" s="5"/>
      <c r="V17" s="5"/>
      <c r="W17" s="5"/>
      <c r="X17" s="5"/>
    </row>
    <row r="18" spans="1:26" ht="21.95" customHeight="1">
      <c r="A18" s="63">
        <v>8</v>
      </c>
      <c r="B18" s="90">
        <v>2990</v>
      </c>
      <c r="C18" s="91"/>
      <c r="D18" s="198" t="s">
        <v>68</v>
      </c>
      <c r="E18" s="199" t="s">
        <v>19</v>
      </c>
      <c r="F18" s="99">
        <f>IF((COUNT($Q18,$S18,$O18,$K18,$I18,M18))&gt;4,IF((COUNT($Q18,$S18,$O18,$K18,$I18,M18))&gt;5,SUM($Q18,$S18,$O18,$K18,$I18,M18)-SMALL(($Q18,$S18,$O18,$K18,$I18,M18),1)-SMALL(($Q18,$S18,$O18,$K18,$I18,M18),2),SUM($Q18,$S18,$O18,$K18,$I18,M18)-MIN($Q18,$S18,$O18,$K18,$I18,M18)),SUM($Q18,$S18,$O18,$K18,$I18,M18))</f>
        <v>381.0121148514757</v>
      </c>
      <c r="G18" s="83">
        <f>F18/4</f>
        <v>95.253028712868925</v>
      </c>
      <c r="H18" s="88">
        <v>43</v>
      </c>
      <c r="I18" s="68">
        <f>$H$6*(50+50*($H$9-H18)/($H$9-$H$8))</f>
        <v>95.833333333333343</v>
      </c>
      <c r="J18" s="72">
        <v>49</v>
      </c>
      <c r="K18" s="77">
        <f>$J$6*(50+50*($J$9-J18)/($J$9-$J$8))</f>
        <v>94.301994301994299</v>
      </c>
      <c r="L18" s="76">
        <v>59</v>
      </c>
      <c r="M18" s="71">
        <f>$L$6*(50+50*($L$9-L18)/($L$9-$L$8))</f>
        <v>96.120689655172413</v>
      </c>
      <c r="N18" s="72">
        <v>60</v>
      </c>
      <c r="O18" s="71">
        <f>$N$6*(50+50*($N$9-N18)/($N$9-$N$8))</f>
        <v>94.756097560975604</v>
      </c>
      <c r="P18" s="70">
        <v>39</v>
      </c>
      <c r="Q18" s="69">
        <f>$P$6*(50+50*($P$9-P18)/($P$9-$P$8))</f>
        <v>90.322580645161281</v>
      </c>
      <c r="R18" s="66">
        <v>85</v>
      </c>
      <c r="S18" s="67">
        <f>$R$6*(50+50*($R$9-R18)/($R$9-$R$8))</f>
        <v>87.21311475409837</v>
      </c>
      <c r="T18" s="5"/>
      <c r="V18" s="5"/>
      <c r="W18" s="5"/>
      <c r="X18" s="5"/>
    </row>
    <row r="19" spans="1:26" ht="21.95" customHeight="1">
      <c r="A19" s="63">
        <v>9</v>
      </c>
      <c r="B19" s="84">
        <v>3091</v>
      </c>
      <c r="C19" s="106"/>
      <c r="D19" s="200" t="s">
        <v>77</v>
      </c>
      <c r="E19" s="197" t="s">
        <v>19</v>
      </c>
      <c r="F19" s="99">
        <f>IF((COUNT($Q19,$S19,$O19,$K19,$I19,M19))&gt;4,IF((COUNT($Q19,$S19,$O19,$K19,$I19,M19))&gt;5,SUM($Q19,$S19,$O19,$K19,$I19,M19)-SMALL(($Q19,$S19,$O19,$K19,$I19,M19),1)-SMALL(($Q19,$S19,$O19,$K19,$I19,M19),2),SUM($Q19,$S19,$O19,$K19,$I19,M19)-MIN($Q19,$S19,$O19,$K19,$I19,M19)),SUM($Q19,$S19,$O19,$K19,$I19,M19))</f>
        <v>375.84692783474594</v>
      </c>
      <c r="G19" s="83">
        <f>F19/4</f>
        <v>93.961731958686485</v>
      </c>
      <c r="H19" s="88">
        <v>42</v>
      </c>
      <c r="I19" s="68">
        <f>$H$6*(50+50*($H$9-H19)/($H$9-$H$8))</f>
        <v>95.963541666666657</v>
      </c>
      <c r="J19" s="72">
        <v>63</v>
      </c>
      <c r="K19" s="77">
        <f>$J$6*(50+50*($J$9-J19)/($J$9-$J$8))</f>
        <v>92.307692307692307</v>
      </c>
      <c r="L19" s="76">
        <v>69</v>
      </c>
      <c r="M19" s="71">
        <f>$L$6*(50+50*($L$9-L19)/($L$9-$L$8))</f>
        <v>95.258620689655174</v>
      </c>
      <c r="N19" s="115">
        <v>80</v>
      </c>
      <c r="O19" s="71">
        <f>$N$6*(50+50*($N$9-N19)/($N$9-$N$8))</f>
        <v>92.317073170731703</v>
      </c>
      <c r="P19" s="70">
        <v>37</v>
      </c>
      <c r="Q19" s="69">
        <f>$P$6*(50+50*($P$9-P19)/($P$9-$P$8))</f>
        <v>90.86021505376344</v>
      </c>
      <c r="R19" s="66">
        <v>60</v>
      </c>
      <c r="S19" s="67">
        <f>$R$6*(50+50*($R$9-R19)/($R$9-$R$8))</f>
        <v>91.311475409836063</v>
      </c>
      <c r="T19" s="5"/>
      <c r="V19" s="5"/>
      <c r="W19" s="5"/>
      <c r="X19" s="5"/>
    </row>
    <row r="20" spans="1:26" ht="21.95" customHeight="1">
      <c r="A20" s="63">
        <v>10</v>
      </c>
      <c r="B20" s="30">
        <v>2981</v>
      </c>
      <c r="C20" s="85"/>
      <c r="D20" s="198" t="s">
        <v>72</v>
      </c>
      <c r="E20" s="197" t="s">
        <v>19</v>
      </c>
      <c r="F20" s="99">
        <f>IF((COUNT($Q20,$S20,$O20,$K20,$I20,M20))&gt;4,IF((COUNT($Q20,$S20,$O20,$K20,$I20,M20))&gt;5,SUM($Q20,$S20,$O20,$K20,$I20,M20)-SMALL(($Q20,$S20,$O20,$K20,$I20,M20),1)-SMALL(($Q20,$S20,$O20,$K20,$I20,M20),2),SUM($Q20,$S20,$O20,$K20,$I20,M20)-MIN($Q20,$S20,$O20,$K20,$I20,M20)),SUM($Q20,$S20,$O20,$K20,$I20,M20))</f>
        <v>375.29621378251431</v>
      </c>
      <c r="G20" s="83">
        <f>F20/4</f>
        <v>93.824053445628579</v>
      </c>
      <c r="H20" s="181">
        <v>62</v>
      </c>
      <c r="I20" s="68">
        <f>$H$6*(50+50*($H$9-H20)/($H$9-$H$8))</f>
        <v>93.359375</v>
      </c>
      <c r="J20" s="72">
        <v>56</v>
      </c>
      <c r="K20" s="77">
        <f>$J$6*(50+50*($J$9-J20)/($J$9-$J$8))</f>
        <v>93.304843304843303</v>
      </c>
      <c r="L20" s="76">
        <v>66</v>
      </c>
      <c r="M20" s="71">
        <f>$L$6*(50+50*($L$9-L20)/($L$9-$L$8))</f>
        <v>95.517241379310349</v>
      </c>
      <c r="N20" s="115">
        <v>136</v>
      </c>
      <c r="O20" s="71">
        <f>$N$6*(50+50*($N$9-N20)/($N$9-$N$8))</f>
        <v>85.487804878048777</v>
      </c>
      <c r="P20" s="122">
        <v>82</v>
      </c>
      <c r="Q20" s="69">
        <f>$P$6*(50+50*($P$9-P20)/($P$9-$P$8))</f>
        <v>78.763440860215056</v>
      </c>
      <c r="R20" s="66">
        <v>49</v>
      </c>
      <c r="S20" s="67">
        <f>$R$6*(50+50*($R$9-R20)/($R$9-$R$8))</f>
        <v>93.114754098360663</v>
      </c>
      <c r="T20" s="5"/>
      <c r="V20" s="5"/>
      <c r="W20" s="5"/>
      <c r="X20" s="5"/>
    </row>
    <row r="21" spans="1:26" ht="21.95" customHeight="1">
      <c r="A21" s="63">
        <v>11</v>
      </c>
      <c r="B21" s="30">
        <v>2973</v>
      </c>
      <c r="C21" s="85"/>
      <c r="D21" s="101" t="s">
        <v>97</v>
      </c>
      <c r="E21" s="81"/>
      <c r="F21" s="99">
        <f>IF((COUNT($Q21,$S21,$O21,$K21,$I21,M21))&gt;4,IF((COUNT($Q21,$S21,$O21,$K21,$I21,M21))&gt;5,SUM($Q21,$S21,$O21,$K21,$I21,M21)-SMALL(($Q21,$S21,$O21,$K21,$I21,M21),1)-SMALL(($Q21,$S21,$O21,$K21,$I21,M21),2),SUM($Q21,$S21,$O21,$K21,$I21,M21)-MIN($Q21,$S21,$O21,$K21,$I21,M21)),SUM($Q21,$S21,$O21,$K21,$I21,M21))</f>
        <v>374.58651142290989</v>
      </c>
      <c r="G21" s="83">
        <f>F21/4</f>
        <v>93.646627855727473</v>
      </c>
      <c r="H21" s="88">
        <v>63</v>
      </c>
      <c r="I21" s="68">
        <f>$H$6*(50+50*($H$9-H21)/($H$9-$H$8))</f>
        <v>93.229166666666657</v>
      </c>
      <c r="J21" s="72">
        <v>61</v>
      </c>
      <c r="K21" s="77">
        <f>$J$6*(50+50*($J$9-J21)/($J$9-$J$8))</f>
        <v>92.592592592592595</v>
      </c>
      <c r="L21" s="76">
        <v>172</v>
      </c>
      <c r="M21" s="71">
        <f>$L$6*(50+50*($L$9-L21)/($L$9-$L$8))</f>
        <v>86.379310344827587</v>
      </c>
      <c r="N21" s="115">
        <v>43</v>
      </c>
      <c r="O21" s="71">
        <f>$N$6*(50+50*($N$9-N21)/($N$9-$N$8))</f>
        <v>96.829268292682926</v>
      </c>
      <c r="P21" s="122">
        <v>33</v>
      </c>
      <c r="Q21" s="69">
        <f>$P$6*(50+50*($P$9-P21)/($P$9-$P$8))</f>
        <v>91.935483870967744</v>
      </c>
      <c r="R21" s="66">
        <v>94</v>
      </c>
      <c r="S21" s="67">
        <f>$R$6*(50+50*($R$9-R21)/($R$9-$R$8))</f>
        <v>85.73770491803279</v>
      </c>
      <c r="T21" s="5"/>
      <c r="V21" s="5"/>
      <c r="W21" s="5"/>
      <c r="X21" s="5"/>
    </row>
    <row r="22" spans="1:26" ht="21.95" customHeight="1">
      <c r="A22" s="63">
        <v>12</v>
      </c>
      <c r="B22" s="84">
        <v>2811</v>
      </c>
      <c r="C22" s="85"/>
      <c r="D22" s="101" t="s">
        <v>98</v>
      </c>
      <c r="E22" s="81"/>
      <c r="F22" s="99">
        <f>IF((COUNT($Q22,$S22,$O22,$K22,$I22,M22))&gt;4,IF((COUNT($Q22,$S22,$O22,$K22,$I22,M22))&gt;5,SUM($Q22,$S22,$O22,$K22,$I22,M22)-SMALL(($Q22,$S22,$O22,$K22,$I22,M22),1)-SMALL(($Q22,$S22,$O22,$K22,$I22,M22),2),SUM($Q22,$S22,$O22,$K22,$I22,M22)-MIN($Q22,$S22,$O22,$K22,$I22,M22)),SUM($Q22,$S22,$O22,$K22,$I22,M22))</f>
        <v>374.26713310782475</v>
      </c>
      <c r="G22" s="83">
        <f>F22/4</f>
        <v>93.566783276956187</v>
      </c>
      <c r="H22" s="88">
        <v>71</v>
      </c>
      <c r="I22" s="68">
        <f>$H$6*(50+50*($H$9-H22)/($H$9-$H$8))</f>
        <v>92.1875</v>
      </c>
      <c r="J22" s="72">
        <v>103</v>
      </c>
      <c r="K22" s="77">
        <f>$J$6*(50+50*($J$9-J22)/($J$9-$J$8))</f>
        <v>86.609686609686605</v>
      </c>
      <c r="L22" s="76">
        <v>96</v>
      </c>
      <c r="M22" s="71">
        <f>$L$6*(50+50*($L$9-L22)/($L$9-$L$8))</f>
        <v>92.931034482758619</v>
      </c>
      <c r="N22" s="70">
        <v>86</v>
      </c>
      <c r="O22" s="71">
        <f>$N$6*(50+50*($N$9-N22)/($N$9-$N$8))</f>
        <v>91.585365853658544</v>
      </c>
      <c r="P22" s="66">
        <v>33</v>
      </c>
      <c r="Q22" s="69">
        <f>$P$6*(50+50*($P$9-P22)/($P$9-$P$8))</f>
        <v>91.935483870967744</v>
      </c>
      <c r="R22" s="66">
        <v>24</v>
      </c>
      <c r="S22" s="67">
        <f>$R$6*(50+50*($R$9-R22)/($R$9-$R$8))</f>
        <v>97.21311475409837</v>
      </c>
      <c r="T22" s="5"/>
      <c r="V22" s="5"/>
      <c r="W22" s="5"/>
      <c r="X22" s="5"/>
    </row>
    <row r="23" spans="1:26" ht="21.95" customHeight="1">
      <c r="A23" s="63">
        <v>13</v>
      </c>
      <c r="B23" s="30">
        <v>2958</v>
      </c>
      <c r="C23" s="85"/>
      <c r="D23" s="201" t="s">
        <v>30</v>
      </c>
      <c r="E23" s="197" t="s">
        <v>19</v>
      </c>
      <c r="F23" s="99">
        <f>IF((COUNT($Q23,$S23,$O23,$K23,$I23,M23))&gt;4,IF((COUNT($Q23,$S23,$O23,$K23,$I23,M23))&gt;5,SUM($Q23,$S23,$O23,$K23,$I23,M23)-SMALL(($Q23,$S23,$O23,$K23,$I23,M23),1)-SMALL(($Q23,$S23,$O23,$K23,$I23,M23),2),SUM($Q23,$S23,$O23,$K23,$I23,M23)-MIN($Q23,$S23,$O23,$K23,$I23,M23)),SUM($Q23,$S23,$O23,$K23,$I23,M23))</f>
        <v>372.37560296608092</v>
      </c>
      <c r="G23" s="83">
        <f>F23/4</f>
        <v>93.09390074152023</v>
      </c>
      <c r="H23" s="88">
        <v>104</v>
      </c>
      <c r="I23" s="68">
        <f>$H$6*(50+50*($H$9-H23)/($H$9-$H$8))</f>
        <v>87.890625</v>
      </c>
      <c r="J23" s="72">
        <v>96</v>
      </c>
      <c r="K23" s="77">
        <f>$J$6*(50+50*($J$9-J23)/($J$9-$J$8))</f>
        <v>87.606837606837615</v>
      </c>
      <c r="L23" s="76">
        <v>42</v>
      </c>
      <c r="M23" s="71">
        <f>$L$6*(50+50*($L$9-L23)/($L$9-$L$8))</f>
        <v>97.586206896551715</v>
      </c>
      <c r="N23" s="115">
        <v>77</v>
      </c>
      <c r="O23" s="71">
        <f>$N$6*(50+50*($N$9-N23)/($N$9-$N$8))</f>
        <v>92.682926829268297</v>
      </c>
      <c r="P23" s="74">
        <v>47</v>
      </c>
      <c r="Q23" s="69">
        <f>$P$6*(50+50*($P$9-P23)/($P$9-$P$8))</f>
        <v>88.172043010752688</v>
      </c>
      <c r="R23" s="66">
        <v>44</v>
      </c>
      <c r="S23" s="67">
        <f>$R$6*(50+50*($R$9-R23)/($R$9-$R$8))</f>
        <v>93.934426229508205</v>
      </c>
      <c r="T23" s="5"/>
      <c r="V23" s="5"/>
      <c r="W23" s="5"/>
      <c r="X23" s="5"/>
      <c r="Z23" s="7"/>
    </row>
    <row r="24" spans="1:26" ht="21.95" customHeight="1">
      <c r="A24" s="63">
        <v>14</v>
      </c>
      <c r="B24" s="30">
        <v>2638</v>
      </c>
      <c r="C24" s="85"/>
      <c r="D24" s="202" t="s">
        <v>21</v>
      </c>
      <c r="E24" s="199" t="s">
        <v>19</v>
      </c>
      <c r="F24" s="99">
        <f>IF((COUNT($Q24,$S24,$O24,$K24,$I24,M24))&gt;4,IF((COUNT($Q24,$S24,$O24,$K24,$I24,M24))&gt;5,SUM($Q24,$S24,$O24,$K24,$I24,M24)-SMALL(($Q24,$S24,$O24,$K24,$I24,M24),1)-SMALL(($Q24,$S24,$O24,$K24,$I24,M24),2),SUM($Q24,$S24,$O24,$K24,$I24,M24)-MIN($Q24,$S24,$O24,$K24,$I24,M24)),SUM($Q24,$S24,$O24,$K24,$I24,M24))</f>
        <v>365.61425945389601</v>
      </c>
      <c r="G24" s="83">
        <f>F24/4</f>
        <v>91.403564863474003</v>
      </c>
      <c r="H24" s="88">
        <v>145</v>
      </c>
      <c r="I24" s="68">
        <f>$H$6*(50+50*($H$9-H24)/($H$9-$H$8))</f>
        <v>82.552083333333343</v>
      </c>
      <c r="J24" s="123">
        <v>93</v>
      </c>
      <c r="K24" s="77">
        <f>$J$6*(50+50*($J$9-J24)/($J$9-$J$8))</f>
        <v>88.034188034188034</v>
      </c>
      <c r="L24" s="76">
        <v>84</v>
      </c>
      <c r="M24" s="71">
        <f>$L$6*(50+50*($L$9-L24)/($L$9-$L$8))</f>
        <v>93.965517241379303</v>
      </c>
      <c r="N24" s="115">
        <v>107</v>
      </c>
      <c r="O24" s="71">
        <f>$N$6*(50+50*($N$9-N24)/($N$9-$N$8))</f>
        <v>89.024390243902445</v>
      </c>
      <c r="P24" s="70">
        <v>63</v>
      </c>
      <c r="Q24" s="69">
        <f>$P$6*(50+50*($P$9-P24)/($P$9-$P$8))</f>
        <v>83.870967741935488</v>
      </c>
      <c r="R24" s="66">
        <v>40</v>
      </c>
      <c r="S24" s="67">
        <f>$R$6*(50+50*($R$9-R24)/($R$9-$R$8))</f>
        <v>94.590163934426229</v>
      </c>
      <c r="T24" s="5"/>
      <c r="V24" s="5"/>
      <c r="W24" s="5"/>
      <c r="X24" s="5"/>
      <c r="Z24" s="7"/>
    </row>
    <row r="25" spans="1:26" ht="21.95" customHeight="1">
      <c r="A25" s="63">
        <v>15</v>
      </c>
      <c r="B25" s="30">
        <v>2793</v>
      </c>
      <c r="C25" s="85"/>
      <c r="D25" s="80" t="s">
        <v>25</v>
      </c>
      <c r="E25" s="81"/>
      <c r="F25" s="99">
        <f>IF((COUNT($Q25,$S25,$O25,$K25,$I25,M25))&gt;4,IF((COUNT($Q25,$S25,$O25,$K25,$I25,M25))&gt;5,SUM($Q25,$S25,$O25,$K25,$I25,M25)-SMALL(($Q25,$S25,$O25,$K25,$I25,M25),1)-SMALL(($Q25,$S25,$O25,$K25,$I25,M25),2),SUM($Q25,$S25,$O25,$K25,$I25,M25)-MIN($Q25,$S25,$O25,$K25,$I25,M25)),SUM($Q25,$S25,$O25,$K25,$I25,M25))</f>
        <v>362.38699908827118</v>
      </c>
      <c r="G25" s="83">
        <f>F25/4</f>
        <v>90.596749772067795</v>
      </c>
      <c r="H25" s="88">
        <v>55</v>
      </c>
      <c r="I25" s="68">
        <f>$H$6*(50+50*($H$9-H25)/($H$9-$H$8))</f>
        <v>94.270833333333343</v>
      </c>
      <c r="J25" s="123">
        <v>77</v>
      </c>
      <c r="K25" s="77">
        <f>$J$6*(50+50*($J$9-J25)/($J$9-$J$8))</f>
        <v>90.313390313390315</v>
      </c>
      <c r="L25" s="76">
        <v>147</v>
      </c>
      <c r="M25" s="71">
        <f>$L$6*(50+50*($L$9-L25)/($L$9-$L$8))</f>
        <v>88.534482758620697</v>
      </c>
      <c r="N25" s="88">
        <v>105</v>
      </c>
      <c r="O25" s="71">
        <f>$N$6*(50+50*($N$9-N25)/($N$9-$N$8))</f>
        <v>89.268292682926827</v>
      </c>
      <c r="P25" s="74">
        <v>82</v>
      </c>
      <c r="Q25" s="69">
        <f>$P$6*(50+50*($P$9-P25)/($P$9-$P$8))</f>
        <v>78.763440860215056</v>
      </c>
      <c r="R25" s="66">
        <v>107</v>
      </c>
      <c r="S25" s="67">
        <f>$R$6*(50+50*($R$9-R25)/($R$9-$R$8))</f>
        <v>83.606557377049171</v>
      </c>
      <c r="T25" s="5"/>
      <c r="V25" s="5"/>
      <c r="W25" s="5"/>
      <c r="X25" s="5"/>
    </row>
    <row r="26" spans="1:26" ht="21.95" customHeight="1">
      <c r="A26" s="63">
        <v>16</v>
      </c>
      <c r="B26" s="30">
        <v>2872</v>
      </c>
      <c r="C26" s="85"/>
      <c r="D26" s="79" t="s">
        <v>29</v>
      </c>
      <c r="E26" s="81"/>
      <c r="F26" s="99">
        <f>IF((COUNT($Q26,$S26,$O26,$K26,$I26,M26))&gt;4,IF((COUNT($Q26,$S26,$O26,$K26,$I26,M26))&gt;5,SUM($Q26,$S26,$O26,$K26,$I26,M26)-SMALL(($Q26,$S26,$O26,$K26,$I26,M26),1)-SMALL(($Q26,$S26,$O26,$K26,$I26,M26),2),SUM($Q26,$S26,$O26,$K26,$I26,M26)-MIN($Q26,$S26,$O26,$K26,$I26,M26)),SUM($Q26,$S26,$O26,$K26,$I26,M26))</f>
        <v>360.90783909137485</v>
      </c>
      <c r="G26" s="83">
        <f>F26/4</f>
        <v>90.226959772843713</v>
      </c>
      <c r="H26" s="88">
        <v>100</v>
      </c>
      <c r="I26" s="68">
        <f>$H$6*(50+50*($H$9-H26)/($H$9-$H$8))</f>
        <v>88.411458333333343</v>
      </c>
      <c r="J26" s="123">
        <v>108</v>
      </c>
      <c r="K26" s="77">
        <f>$J$6*(50+50*($J$9-J26)/($J$9-$J$8))</f>
        <v>85.897435897435898</v>
      </c>
      <c r="L26" s="76">
        <v>116</v>
      </c>
      <c r="M26" s="71">
        <f>$L$6*(50+50*($L$9-L26)/($L$9-$L$8))</f>
        <v>91.206896551724128</v>
      </c>
      <c r="N26" s="115">
        <v>118</v>
      </c>
      <c r="O26" s="71">
        <f>$N$6*(50+50*($N$9-N26)/($N$9-$N$8))</f>
        <v>87.682926829268297</v>
      </c>
      <c r="P26" s="70">
        <v>65</v>
      </c>
      <c r="Q26" s="69">
        <f>$P$6*(50+50*($P$9-P26)/($P$9-$P$8))</f>
        <v>83.333333333333343</v>
      </c>
      <c r="R26" s="66">
        <v>46</v>
      </c>
      <c r="S26" s="67">
        <f>$R$6*(50+50*($R$9-R26)/($R$9-$R$8))</f>
        <v>93.606557377049171</v>
      </c>
      <c r="T26" s="5"/>
      <c r="V26" s="5"/>
      <c r="W26" s="5"/>
      <c r="X26" s="5"/>
    </row>
    <row r="27" spans="1:26" ht="21.95" customHeight="1">
      <c r="A27" s="63">
        <v>17</v>
      </c>
      <c r="B27" s="30">
        <v>2779</v>
      </c>
      <c r="C27" s="85"/>
      <c r="D27" s="27" t="s">
        <v>45</v>
      </c>
      <c r="E27" s="47"/>
      <c r="F27" s="99">
        <f>IF((COUNT($Q27,$S27,$O27,$K27,$I27,M27))&gt;4,IF((COUNT($Q27,$S27,$O27,$K27,$I27,M27))&gt;5,SUM($Q27,$S27,$O27,$K27,$I27,M27)-SMALL(($Q27,$S27,$O27,$K27,$I27,M27),1)-SMALL(($Q27,$S27,$O27,$K27,$I27,M27),2),SUM($Q27,$S27,$O27,$K27,$I27,M27)-MIN($Q27,$S27,$O27,$K27,$I27,M27)),SUM($Q27,$S27,$O27,$K27,$I27,M27))</f>
        <v>355.80616904063595</v>
      </c>
      <c r="G27" s="83">
        <f>F27/4</f>
        <v>88.951542260158988</v>
      </c>
      <c r="H27" s="88">
        <v>57</v>
      </c>
      <c r="I27" s="68">
        <f>$H$6*(50+50*($H$9-H27)/($H$9-$H$8))</f>
        <v>94.010416666666657</v>
      </c>
      <c r="J27" s="123">
        <v>93</v>
      </c>
      <c r="K27" s="77">
        <f>$J$6*(50+50*($J$9-J27)/($J$9-$J$8))</f>
        <v>88.034188034188034</v>
      </c>
      <c r="L27" s="76">
        <v>167</v>
      </c>
      <c r="M27" s="71">
        <f>$L$6*(50+50*($L$9-L27)/($L$9-$L$8))</f>
        <v>86.810344827586206</v>
      </c>
      <c r="N27" s="115">
        <v>124</v>
      </c>
      <c r="O27" s="71">
        <f>$N$6*(50+50*($N$9-N27)/($N$9-$N$8))</f>
        <v>86.951219512195124</v>
      </c>
      <c r="P27" s="70">
        <v>84</v>
      </c>
      <c r="Q27" s="69">
        <f>$P$6*(50+50*($P$9-P27)/($P$9-$P$8))</f>
        <v>78.225806451612897</v>
      </c>
      <c r="R27" s="66">
        <v>124</v>
      </c>
      <c r="S27" s="67">
        <f>$R$6*(50+50*($R$9-R27)/($R$9-$R$8))</f>
        <v>80.819672131147541</v>
      </c>
      <c r="T27" s="5"/>
      <c r="V27" s="5"/>
      <c r="W27" s="5"/>
      <c r="X27" s="5"/>
    </row>
    <row r="28" spans="1:26" ht="21.95" customHeight="1">
      <c r="A28" s="63">
        <v>18</v>
      </c>
      <c r="B28" s="84">
        <v>3018</v>
      </c>
      <c r="C28" s="85"/>
      <c r="D28" s="101" t="s">
        <v>75</v>
      </c>
      <c r="E28" s="89"/>
      <c r="F28" s="99">
        <f>IF((COUNT($Q28,$S28,$O28,$K28,$I28,M28))&gt;4,IF((COUNT($Q28,$S28,$O28,$K28,$I28,M28))&gt;5,SUM($Q28,$S28,$O28,$K28,$I28,M28)-SMALL(($Q28,$S28,$O28,$K28,$I28,M28),1)-SMALL(($Q28,$S28,$O28,$K28,$I28,M28),2),SUM($Q28,$S28,$O28,$K28,$I28,M28)-MIN($Q28,$S28,$O28,$K28,$I28,M28)),SUM($Q28,$S28,$O28,$K28,$I28,M28))</f>
        <v>353.76079486112519</v>
      </c>
      <c r="G28" s="83">
        <f>F28/4</f>
        <v>88.440198715281298</v>
      </c>
      <c r="H28" s="88">
        <v>104</v>
      </c>
      <c r="I28" s="68">
        <f>$H$6*(50+50*($H$9-H28)/($H$9-$H$8))</f>
        <v>87.890625</v>
      </c>
      <c r="J28" s="123">
        <v>67</v>
      </c>
      <c r="K28" s="77">
        <f>$J$6*(50+50*($J$9-J28)/($J$9-$J$8))</f>
        <v>91.737891737891744</v>
      </c>
      <c r="L28" s="76">
        <v>122</v>
      </c>
      <c r="M28" s="71">
        <f>$L$6*(50+50*($L$9-L28)/($L$9-$L$8))</f>
        <v>90.689655172413794</v>
      </c>
      <c r="N28" s="115">
        <v>185</v>
      </c>
      <c r="O28" s="71">
        <f>$N$6*(50+50*($N$9-N28)/($N$9-$N$8))</f>
        <v>79.512195121951223</v>
      </c>
      <c r="P28" s="143"/>
      <c r="Q28" s="144"/>
      <c r="R28" s="66">
        <v>108</v>
      </c>
      <c r="S28" s="67">
        <f>$R$6*(50+50*($R$9-R28)/($R$9-$R$8))</f>
        <v>83.442622950819668</v>
      </c>
      <c r="T28" s="5"/>
      <c r="V28" s="5"/>
      <c r="W28" s="5"/>
      <c r="X28" s="5"/>
    </row>
    <row r="29" spans="1:26" ht="21.95" customHeight="1">
      <c r="A29" s="63">
        <v>19</v>
      </c>
      <c r="B29" s="90">
        <v>2989</v>
      </c>
      <c r="C29" s="91"/>
      <c r="D29" s="93" t="s">
        <v>90</v>
      </c>
      <c r="E29" s="92"/>
      <c r="F29" s="99">
        <f>IF((COUNT($Q29,$S29,$O29,$K29,$I29,M29))&gt;4,IF((COUNT($Q29,$S29,$O29,$K29,$I29,M29))&gt;5,SUM($Q29,$S29,$O29,$K29,$I29,M29)-SMALL(($Q29,$S29,$O29,$K29,$I29,M29),1)-SMALL(($Q29,$S29,$O29,$K29,$I29,M29),2),SUM($Q29,$S29,$O29,$K29,$I29,M29)-MIN($Q29,$S29,$O29,$K29,$I29,M29)),SUM($Q29,$S29,$O29,$K29,$I29,M29))</f>
        <v>349.07708791859579</v>
      </c>
      <c r="G29" s="83">
        <f>F29/4</f>
        <v>87.269271979648948</v>
      </c>
      <c r="H29" s="88">
        <v>84</v>
      </c>
      <c r="I29" s="68">
        <f>$H$6*(50+50*($H$9-H29)/($H$9-$H$8))</f>
        <v>90.494791666666657</v>
      </c>
      <c r="J29" s="123">
        <v>97</v>
      </c>
      <c r="K29" s="77">
        <f>$J$6*(50+50*($J$9-J29)/($J$9-$J$8))</f>
        <v>87.464387464387471</v>
      </c>
      <c r="L29" s="76">
        <v>190</v>
      </c>
      <c r="M29" s="71">
        <f>$L$6*(50+50*($L$9-L29)/($L$9-$L$8))</f>
        <v>84.827586206896555</v>
      </c>
      <c r="N29" s="72">
        <v>149</v>
      </c>
      <c r="O29" s="71">
        <f>$N$6*(50+50*($N$9-N29)/($N$9-$N$8))</f>
        <v>83.902439024390247</v>
      </c>
      <c r="P29" s="122">
        <v>54</v>
      </c>
      <c r="Q29" s="69">
        <f>$P$6*(50+50*($P$9-P29)/($P$9-$P$8))</f>
        <v>86.290322580645153</v>
      </c>
      <c r="R29" s="107"/>
      <c r="S29" s="108"/>
      <c r="T29" s="5"/>
      <c r="V29" s="5"/>
      <c r="W29" s="5"/>
      <c r="X29" s="5"/>
    </row>
    <row r="30" spans="1:26" ht="21.95" customHeight="1">
      <c r="A30" s="63">
        <v>20</v>
      </c>
      <c r="B30" s="84">
        <v>3041</v>
      </c>
      <c r="C30" s="85"/>
      <c r="D30" s="27" t="s">
        <v>51</v>
      </c>
      <c r="E30" s="47"/>
      <c r="F30" s="99">
        <f>IF((COUNT($Q30,$S30,$O30,$K30,$I30,M30))&gt;4,IF((COUNT($Q30,$S30,$O30,$K30,$I30,M30))&gt;5,SUM($Q30,$S30,$O30,$K30,$I30,M30)-SMALL(($Q30,$S30,$O30,$K30,$I30,M30),1)-SMALL(($Q30,$S30,$O30,$K30,$I30,M30),2),SUM($Q30,$S30,$O30,$K30,$I30,M30)-MIN($Q30,$S30,$O30,$K30,$I30,M30)),SUM($Q30,$S30,$O30,$K30,$I30,M30))</f>
        <v>340.38768516508856</v>
      </c>
      <c r="G30" s="83">
        <f>F30/4</f>
        <v>85.096921291272139</v>
      </c>
      <c r="H30" s="88">
        <v>127</v>
      </c>
      <c r="I30" s="68">
        <f>$H$6*(50+50*($H$9-H30)/($H$9-$H$8))</f>
        <v>84.895833333333343</v>
      </c>
      <c r="J30" s="123">
        <v>155</v>
      </c>
      <c r="K30" s="77">
        <f>$J$6*(50+50*($J$9-J30)/($J$9-$J$8))</f>
        <v>79.2022792022792</v>
      </c>
      <c r="L30" s="76">
        <v>169</v>
      </c>
      <c r="M30" s="71">
        <f>$L$6*(50+50*($L$9-L30)/($L$9-$L$8))</f>
        <v>86.637931034482762</v>
      </c>
      <c r="N30" s="115">
        <v>171</v>
      </c>
      <c r="O30" s="71">
        <f>$N$6*(50+50*($N$9-N30)/($N$9-$N$8))</f>
        <v>81.219512195121951</v>
      </c>
      <c r="P30" s="70">
        <v>49</v>
      </c>
      <c r="Q30" s="69">
        <f>$P$6*(50+50*($P$9-P30)/($P$9-$P$8))</f>
        <v>87.634408602150529</v>
      </c>
      <c r="R30" s="66">
        <v>154</v>
      </c>
      <c r="S30" s="67">
        <f>$R$6*(50+50*($R$9-R30)/($R$9-$R$8))</f>
        <v>75.901639344262293</v>
      </c>
      <c r="T30" s="5"/>
      <c r="V30" s="5"/>
      <c r="W30" s="5"/>
      <c r="X30" s="5"/>
    </row>
    <row r="31" spans="1:26" ht="21.95" customHeight="1">
      <c r="A31" s="63">
        <v>21</v>
      </c>
      <c r="B31" s="84">
        <v>2798</v>
      </c>
      <c r="C31" s="85"/>
      <c r="D31" s="79" t="s">
        <v>26</v>
      </c>
      <c r="E31" s="89"/>
      <c r="F31" s="99">
        <f>IF((COUNT($Q31,$S31,$O31,$K31,$I31,M31))&gt;4,IF((COUNT($Q31,$S31,$O31,$K31,$I31,M31))&gt;5,SUM($Q31,$S31,$O31,$K31,$I31,M31)-SMALL(($Q31,$S31,$O31,$K31,$I31,M31),1)-SMALL(($Q31,$S31,$O31,$K31,$I31,M31),2),SUM($Q31,$S31,$O31,$K31,$I31,M31)-MIN($Q31,$S31,$O31,$K31,$I31,M31)),SUM($Q31,$S31,$O31,$K31,$I31,M31))</f>
        <v>339.80596035237539</v>
      </c>
      <c r="G31" s="83">
        <f>F31/4</f>
        <v>84.951490088093848</v>
      </c>
      <c r="H31" s="88">
        <v>95</v>
      </c>
      <c r="I31" s="68">
        <f>$H$6*(50+50*($H$9-H31)/($H$9-$H$8))</f>
        <v>89.0625</v>
      </c>
      <c r="J31" s="72">
        <v>135</v>
      </c>
      <c r="K31" s="77">
        <f>$J$6*(50+50*($J$9-J31)/($J$9-$J$8))</f>
        <v>82.051282051282044</v>
      </c>
      <c r="L31" s="76">
        <v>206</v>
      </c>
      <c r="M31" s="71">
        <f>$L$6*(50+50*($L$9-L31)/($L$9-$L$8))</f>
        <v>83.448275862068968</v>
      </c>
      <c r="N31" s="115">
        <v>138</v>
      </c>
      <c r="O31" s="71">
        <f>$N$6*(50+50*($N$9-N31)/($N$9-$N$8))</f>
        <v>85.243902439024396</v>
      </c>
      <c r="P31" s="74">
        <v>95</v>
      </c>
      <c r="Q31" s="69">
        <f>$P$6*(50+50*($P$9-P31)/($P$9-$P$8))</f>
        <v>75.268817204301072</v>
      </c>
      <c r="R31" s="66">
        <v>191</v>
      </c>
      <c r="S31" s="67">
        <f>$R$6*(50+50*($R$9-R31)/($R$9-$R$8))</f>
        <v>69.836065573770497</v>
      </c>
      <c r="T31" s="5"/>
      <c r="V31" s="5"/>
      <c r="W31" s="5"/>
      <c r="X31" s="5"/>
    </row>
    <row r="32" spans="1:26" ht="21.95" customHeight="1">
      <c r="A32" s="63">
        <v>22</v>
      </c>
      <c r="B32" s="114">
        <v>2916</v>
      </c>
      <c r="C32" s="85"/>
      <c r="D32" s="111" t="s">
        <v>41</v>
      </c>
      <c r="E32" s="110"/>
      <c r="F32" s="99">
        <f>IF((COUNT($Q32,$S32,$O32,$K32,$I32,M32))&gt;4,IF((COUNT($Q32,$S32,$O32,$K32,$I32,M32))&gt;5,SUM($Q32,$S32,$O32,$K32,$I32,M32)-SMALL(($Q32,$S32,$O32,$K32,$I32,M32),1)-SMALL(($Q32,$S32,$O32,$K32,$I32,M32),2),SUM($Q32,$S32,$O32,$K32,$I32,M32)-MIN($Q32,$S32,$O32,$K32,$I32,M32)),SUM($Q32,$S32,$O32,$K32,$I32,M32))</f>
        <v>336.6320124249151</v>
      </c>
      <c r="G32" s="83">
        <f>F32/4</f>
        <v>84.158003106228776</v>
      </c>
      <c r="H32" s="88">
        <v>159</v>
      </c>
      <c r="I32" s="68">
        <f>$H$6*(50+50*($H$9-H32)/($H$9-$H$8))</f>
        <v>80.729166666666671</v>
      </c>
      <c r="J32" s="72">
        <v>185</v>
      </c>
      <c r="K32" s="77">
        <f>$J$6*(50+50*($J$9-J32)/($J$9-$J$8))</f>
        <v>74.928774928774928</v>
      </c>
      <c r="L32" s="76">
        <v>125</v>
      </c>
      <c r="M32" s="71">
        <f>$L$6*(50+50*($L$9-L32)/($L$9-$L$8))</f>
        <v>90.431034482758619</v>
      </c>
      <c r="N32" s="115">
        <v>202</v>
      </c>
      <c r="O32" s="71">
        <f>$N$6*(50+50*($N$9-N32)/($N$9-$N$8))</f>
        <v>77.439024390243901</v>
      </c>
      <c r="P32" s="70">
        <v>106</v>
      </c>
      <c r="Q32" s="69">
        <f>$P$6*(50+50*($P$9-P32)/($P$9-$P$8))</f>
        <v>72.311827956989248</v>
      </c>
      <c r="R32" s="66">
        <v>80</v>
      </c>
      <c r="S32" s="67">
        <f>$R$6*(50+50*($R$9-R32)/($R$9-$R$8))</f>
        <v>88.032786885245912</v>
      </c>
      <c r="T32" s="5"/>
      <c r="V32" s="5"/>
      <c r="W32" s="5"/>
      <c r="X32" s="5"/>
    </row>
    <row r="33" spans="1:24" ht="21.95" customHeight="1">
      <c r="A33" s="63">
        <v>23</v>
      </c>
      <c r="B33" s="90">
        <v>1988</v>
      </c>
      <c r="C33" s="91"/>
      <c r="D33" s="101" t="s">
        <v>59</v>
      </c>
      <c r="E33" s="92"/>
      <c r="F33" s="99">
        <f>IF((COUNT($Q33,$S33,$O33,$K33,$I33,M33))&gt;4,IF((COUNT($Q33,$S33,$O33,$K33,$I33,M33))&gt;5,SUM($Q33,$S33,$O33,$K33,$I33,M33)-SMALL(($Q33,$S33,$O33,$K33,$I33,M33),1)-SMALL(($Q33,$S33,$O33,$K33,$I33,M33),2),SUM($Q33,$S33,$O33,$K33,$I33,M33)-MIN($Q33,$S33,$O33,$K33,$I33,M33)),SUM($Q33,$S33,$O33,$K33,$I33,M33))</f>
        <v>334.00098900414292</v>
      </c>
      <c r="G33" s="83">
        <f>F33/4</f>
        <v>83.500247251035731</v>
      </c>
      <c r="H33" s="88">
        <v>155</v>
      </c>
      <c r="I33" s="68">
        <f>$H$6*(50+50*($H$9-H33)/($H$9-$H$8))</f>
        <v>81.25</v>
      </c>
      <c r="J33" s="72">
        <v>178</v>
      </c>
      <c r="K33" s="77">
        <f>$J$6*(50+50*($J$9-J33)/($J$9-$J$8))</f>
        <v>75.925925925925924</v>
      </c>
      <c r="L33" s="76">
        <v>106</v>
      </c>
      <c r="M33" s="71">
        <f>$L$6*(50+50*($L$9-L33)/($L$9-$L$8))</f>
        <v>92.068965517241381</v>
      </c>
      <c r="N33" s="72">
        <v>142</v>
      </c>
      <c r="O33" s="71">
        <f>$N$6*(50+50*($N$9-N33)/($N$9-$N$8))</f>
        <v>84.756097560975604</v>
      </c>
      <c r="P33" s="70">
        <v>97</v>
      </c>
      <c r="Q33" s="69">
        <f>$P$6*(50+50*($P$9-P33)/($P$9-$P$8))</f>
        <v>74.731182795698928</v>
      </c>
      <c r="R33" s="66">
        <v>167</v>
      </c>
      <c r="S33" s="67">
        <f>$R$6*(50+50*($R$9-R33)/($R$9-$R$8))</f>
        <v>73.770491803278688</v>
      </c>
      <c r="T33" s="5"/>
      <c r="V33" s="5"/>
      <c r="W33" s="5"/>
      <c r="X33" s="5"/>
    </row>
    <row r="34" spans="1:24" ht="21.95" customHeight="1">
      <c r="A34" s="63">
        <v>24</v>
      </c>
      <c r="B34" s="30">
        <v>2957</v>
      </c>
      <c r="C34" s="85"/>
      <c r="D34" s="40" t="s">
        <v>31</v>
      </c>
      <c r="E34" s="48"/>
      <c r="F34" s="99">
        <f>IF((COUNT($Q34,$S34,$O34,$K34,$I34,M34))&gt;4,IF((COUNT($Q34,$S34,$O34,$K34,$I34,M34))&gt;5,SUM($Q34,$S34,$O34,$K34,$I34,M34)-SMALL(($Q34,$S34,$O34,$K34,$I34,M34),1)-SMALL(($Q34,$S34,$O34,$K34,$I34,M34),2),SUM($Q34,$S34,$O34,$K34,$I34,M34)-MIN($Q34,$S34,$O34,$K34,$I34,M34)),SUM($Q34,$S34,$O34,$K34,$I34,M34))</f>
        <v>331.9218762717382</v>
      </c>
      <c r="G34" s="83">
        <f>F34/4</f>
        <v>82.98046906793455</v>
      </c>
      <c r="H34" s="88">
        <v>175</v>
      </c>
      <c r="I34" s="68">
        <f>$H$6*(50+50*($H$9-H34)/($H$9-$H$8))</f>
        <v>78.645833333333329</v>
      </c>
      <c r="J34" s="72">
        <v>274</v>
      </c>
      <c r="K34" s="77">
        <f>$J$6*(50+50*($J$9-J34)/($J$9-$J$8))</f>
        <v>62.250712250712255</v>
      </c>
      <c r="L34" s="76">
        <v>108</v>
      </c>
      <c r="M34" s="71">
        <f>$L$6*(50+50*($L$9-L34)/($L$9-$L$8))</f>
        <v>91.896551724137936</v>
      </c>
      <c r="N34" s="115">
        <v>186</v>
      </c>
      <c r="O34" s="71">
        <f>$N$6*(50+50*($N$9-N34)/($N$9-$N$8))</f>
        <v>79.390243902439025</v>
      </c>
      <c r="P34" s="74">
        <v>70</v>
      </c>
      <c r="Q34" s="69">
        <f>$P$6*(50+50*($P$9-P34)/($P$9-$P$8))</f>
        <v>81.989247311827953</v>
      </c>
      <c r="R34" s="66">
        <v>201</v>
      </c>
      <c r="S34" s="67">
        <f>$R$6*(50+50*($R$9-R34)/($R$9-$R$8))</f>
        <v>68.196721311475414</v>
      </c>
      <c r="T34" s="5"/>
      <c r="V34" s="5"/>
      <c r="W34" s="5"/>
      <c r="X34" s="5"/>
    </row>
    <row r="35" spans="1:24" ht="21.95" customHeight="1">
      <c r="A35" s="63">
        <v>25</v>
      </c>
      <c r="B35" s="90">
        <v>3023</v>
      </c>
      <c r="C35" s="91"/>
      <c r="D35" s="93" t="s">
        <v>69</v>
      </c>
      <c r="E35" s="92"/>
      <c r="F35" s="99">
        <f>IF((COUNT($Q35,$S35,$O35,$K35,$I35,M35))&gt;4,IF((COUNT($Q35,$S35,$O35,$K35,$I35,M35))&gt;5,SUM($Q35,$S35,$O35,$K35,$I35,M35)-SMALL(($Q35,$S35,$O35,$K35,$I35,M35),1)-SMALL(($Q35,$S35,$O35,$K35,$I35,M35),2),SUM($Q35,$S35,$O35,$K35,$I35,M35)-MIN($Q35,$S35,$O35,$K35,$I35,M35)),SUM($Q35,$S35,$O35,$K35,$I35,M35))</f>
        <v>331.16807637945408</v>
      </c>
      <c r="G35" s="83">
        <f>F35/4</f>
        <v>82.79201909486352</v>
      </c>
      <c r="H35" s="88">
        <v>86</v>
      </c>
      <c r="I35" s="68">
        <f>$H$6*(50+50*($H$9-H35)/($H$9-$H$8))</f>
        <v>90.234375</v>
      </c>
      <c r="J35" s="72">
        <v>105</v>
      </c>
      <c r="K35" s="77">
        <f>$J$6*(50+50*($J$9-J35)/($J$9-$J$8))</f>
        <v>86.324786324786317</v>
      </c>
      <c r="L35" s="76">
        <v>218</v>
      </c>
      <c r="M35" s="71">
        <f>$L$6*(50+50*($L$9-L35)/($L$9-$L$8))</f>
        <v>82.413793103448285</v>
      </c>
      <c r="N35" s="72">
        <v>245</v>
      </c>
      <c r="O35" s="71">
        <f>$N$6*(50+50*($N$9-N35)/($N$9-$N$8))</f>
        <v>72.195121951219505</v>
      </c>
      <c r="P35" s="145"/>
      <c r="Q35" s="144"/>
      <c r="R35" s="107"/>
      <c r="S35" s="108"/>
      <c r="T35" s="5"/>
      <c r="V35" s="5"/>
      <c r="W35" s="5"/>
      <c r="X35" s="5"/>
    </row>
    <row r="36" spans="1:24" ht="21.95" customHeight="1">
      <c r="A36" s="63">
        <v>26</v>
      </c>
      <c r="B36" s="90">
        <v>2997</v>
      </c>
      <c r="C36" s="91"/>
      <c r="D36" s="101" t="s">
        <v>58</v>
      </c>
      <c r="E36" s="92"/>
      <c r="F36" s="99">
        <f>IF((COUNT($Q36,$S36,$O36,$K36,$I36,M36))&gt;4,IF((COUNT($Q36,$S36,$O36,$K36,$I36,M36))&gt;5,SUM($Q36,$S36,$O36,$K36,$I36,M36)-SMALL(($Q36,$S36,$O36,$K36,$I36,M36),1)-SMALL(($Q36,$S36,$O36,$K36,$I36,M36),2),SUM($Q36,$S36,$O36,$K36,$I36,M36)-MIN($Q36,$S36,$O36,$K36,$I36,M36)),SUM($Q36,$S36,$O36,$K36,$I36,M36))</f>
        <v>330.85446936331596</v>
      </c>
      <c r="G36" s="83">
        <f>F36/4</f>
        <v>82.713617340828989</v>
      </c>
      <c r="H36" s="88">
        <v>144</v>
      </c>
      <c r="I36" s="68">
        <f>$H$6*(50+50*($H$9-H36)/($H$9-$H$8))</f>
        <v>82.682291666666657</v>
      </c>
      <c r="J36" s="72">
        <v>148</v>
      </c>
      <c r="K36" s="77">
        <f>$J$6*(50+50*($J$9-J36)/($J$9-$J$8))</f>
        <v>80.199430199430196</v>
      </c>
      <c r="L36" s="76">
        <v>161</v>
      </c>
      <c r="M36" s="71">
        <f>$L$6*(50+50*($L$9-L36)/($L$9-$L$8))</f>
        <v>87.327586206896555</v>
      </c>
      <c r="N36" s="72">
        <v>218</v>
      </c>
      <c r="O36" s="71">
        <f>$N$6*(50+50*($N$9-N36)/($N$9-$N$8))</f>
        <v>75.487804878048777</v>
      </c>
      <c r="P36" s="70">
        <v>75</v>
      </c>
      <c r="Q36" s="69">
        <f>$P$6*(50+50*($P$9-P36)/($P$9-$P$8))</f>
        <v>80.645161290322577</v>
      </c>
      <c r="R36" s="66">
        <v>137</v>
      </c>
      <c r="S36" s="67">
        <f>$R$6*(50+50*($R$9-R36)/($R$9-$R$8))</f>
        <v>78.688524590163937</v>
      </c>
      <c r="T36" s="5"/>
      <c r="V36" s="5"/>
      <c r="W36" s="5"/>
      <c r="X36" s="5"/>
    </row>
    <row r="37" spans="1:24" ht="21.95" customHeight="1">
      <c r="A37" s="63">
        <v>27</v>
      </c>
      <c r="B37" s="84">
        <v>3090</v>
      </c>
      <c r="C37" s="85"/>
      <c r="D37" s="27" t="s">
        <v>82</v>
      </c>
      <c r="E37" s="47"/>
      <c r="F37" s="99">
        <f>IF((COUNT($Q37,$S37,$O37,$K37,$I37,M37))&gt;4,IF((COUNT($Q37,$S37,$O37,$K37,$I37,M37))&gt;5,SUM($Q37,$S37,$O37,$K37,$I37,M37)-SMALL(($Q37,$S37,$O37,$K37,$I37,M37),1)-SMALL(($Q37,$S37,$O37,$K37,$I37,M37),2),SUM($Q37,$S37,$O37,$K37,$I37,M37)-MIN($Q37,$S37,$O37,$K37,$I37,M37)),SUM($Q37,$S37,$O37,$K37,$I37,M37))</f>
        <v>329.37487531409636</v>
      </c>
      <c r="G37" s="83">
        <f>F37/4</f>
        <v>82.343718828524089</v>
      </c>
      <c r="H37" s="88">
        <v>123</v>
      </c>
      <c r="I37" s="68">
        <f>$H$6*(50+50*($H$9-H37)/($H$9-$H$8))</f>
        <v>85.416666666666657</v>
      </c>
      <c r="J37" s="72">
        <v>122</v>
      </c>
      <c r="K37" s="77">
        <f>$J$6*(50+50*($J$9-J37)/($J$9-$J$8))</f>
        <v>83.903133903133906</v>
      </c>
      <c r="L37" s="76">
        <v>275</v>
      </c>
      <c r="M37" s="71">
        <f>$L$6*(50+50*($L$9-L37)/($L$9-$L$8))</f>
        <v>77.5</v>
      </c>
      <c r="N37" s="115">
        <v>166</v>
      </c>
      <c r="O37" s="71">
        <f>$N$6*(50+50*($N$9-N37)/($N$9-$N$8))</f>
        <v>81.829268292682926</v>
      </c>
      <c r="P37" s="70">
        <v>84</v>
      </c>
      <c r="Q37" s="69">
        <f>$P$6*(50+50*($P$9-P37)/($P$9-$P$8))</f>
        <v>78.225806451612897</v>
      </c>
      <c r="R37" s="66">
        <v>186</v>
      </c>
      <c r="S37" s="67">
        <f>$R$6*(50+50*($R$9-R37)/($R$9-$R$8))</f>
        <v>70.655737704918039</v>
      </c>
      <c r="T37" s="5"/>
      <c r="V37" s="5"/>
      <c r="W37" s="5"/>
      <c r="X37" s="5"/>
    </row>
    <row r="38" spans="1:24" ht="21.95" customHeight="1">
      <c r="A38" s="63">
        <v>28</v>
      </c>
      <c r="B38" s="30">
        <v>2904</v>
      </c>
      <c r="C38" s="85"/>
      <c r="D38" s="39" t="s">
        <v>32</v>
      </c>
      <c r="E38" s="46"/>
      <c r="F38" s="99">
        <f>IF((COUNT($Q38,$S38,$O38,$K38,$I38,M38))&gt;4,IF((COUNT($Q38,$S38,$O38,$K38,$I38,M38))&gt;5,SUM($Q38,$S38,$O38,$K38,$I38,M38)-SMALL(($Q38,$S38,$O38,$K38,$I38,M38),1)-SMALL(($Q38,$S38,$O38,$K38,$I38,M38),2),SUM($Q38,$S38,$O38,$K38,$I38,M38)-MIN($Q38,$S38,$O38,$K38,$I38,M38)),SUM($Q38,$S38,$O38,$K38,$I38,M38))</f>
        <v>327.000938704661</v>
      </c>
      <c r="G38" s="83">
        <f>F38/4</f>
        <v>81.750234676165249</v>
      </c>
      <c r="H38" s="88">
        <v>206</v>
      </c>
      <c r="I38" s="68">
        <f>$H$6*(50+50*($H$9-H38)/($H$9-$H$8))</f>
        <v>74.609375</v>
      </c>
      <c r="J38" s="72">
        <v>158</v>
      </c>
      <c r="K38" s="77">
        <f>$J$6*(50+50*($J$9-J38)/($J$9-$J$8))</f>
        <v>78.774928774928782</v>
      </c>
      <c r="L38" s="76">
        <v>177</v>
      </c>
      <c r="M38" s="71">
        <f>$L$6*(50+50*($L$9-L38)/($L$9-$L$8))</f>
        <v>85.948275862068968</v>
      </c>
      <c r="N38" s="72">
        <v>161</v>
      </c>
      <c r="O38" s="71">
        <f>$N$6*(50+50*($N$9-N38)/($N$9-$N$8))</f>
        <v>82.439024390243901</v>
      </c>
      <c r="P38" s="70">
        <v>78</v>
      </c>
      <c r="Q38" s="69">
        <f>$P$6*(50+50*($P$9-P38)/($P$9-$P$8))</f>
        <v>79.838709677419359</v>
      </c>
      <c r="R38" s="66">
        <v>137</v>
      </c>
      <c r="S38" s="67">
        <f>$R$6*(50+50*($R$9-R38)/($R$9-$R$8))</f>
        <v>78.688524590163937</v>
      </c>
      <c r="T38" s="49"/>
      <c r="V38" s="5"/>
      <c r="W38" s="5"/>
      <c r="X38" s="5"/>
    </row>
    <row r="39" spans="1:24" ht="21.95" customHeight="1">
      <c r="A39" s="63">
        <v>29</v>
      </c>
      <c r="B39" s="30">
        <v>2926</v>
      </c>
      <c r="C39" s="85"/>
      <c r="D39" s="28" t="s">
        <v>46</v>
      </c>
      <c r="E39" s="47"/>
      <c r="F39" s="99">
        <f>IF((COUNT($Q39,$S39,$O39,$K39,$I39,M39))&gt;4,IF((COUNT($Q39,$S39,$O39,$K39,$I39,M39))&gt;5,SUM($Q39,$S39,$O39,$K39,$I39,M39)-SMALL(($Q39,$S39,$O39,$K39,$I39,M39),1)-SMALL(($Q39,$S39,$O39,$K39,$I39,M39),2),SUM($Q39,$S39,$O39,$K39,$I39,M39)-MIN($Q39,$S39,$O39,$K39,$I39,M39)),SUM($Q39,$S39,$O39,$K39,$I39,M39))</f>
        <v>325.98209844723578</v>
      </c>
      <c r="G39" s="83">
        <f>F39/4</f>
        <v>81.495524611808946</v>
      </c>
      <c r="H39" s="88">
        <v>107</v>
      </c>
      <c r="I39" s="68">
        <f>$H$6*(50+50*($H$9-H39)/($H$9-$H$8))</f>
        <v>87.5</v>
      </c>
      <c r="J39" s="162"/>
      <c r="K39" s="158"/>
      <c r="L39" s="76">
        <v>240</v>
      </c>
      <c r="M39" s="71">
        <f>$L$6*(50+50*($L$9-L39)/($L$9-$L$8))</f>
        <v>80.517241379310349</v>
      </c>
      <c r="N39" s="190">
        <v>214</v>
      </c>
      <c r="O39" s="71">
        <f>$N$6*(50+50*($N$9-N39)/($N$9-$N$8))</f>
        <v>75.975609756097555</v>
      </c>
      <c r="P39" s="70">
        <v>70</v>
      </c>
      <c r="Q39" s="69">
        <f>$P$6*(50+50*($P$9-P39)/($P$9-$P$8))</f>
        <v>81.989247311827953</v>
      </c>
      <c r="R39" s="66">
        <v>154</v>
      </c>
      <c r="S39" s="67">
        <f>$R$6*(50+50*($R$9-R39)/($R$9-$R$8))</f>
        <v>75.901639344262293</v>
      </c>
      <c r="T39" s="49"/>
      <c r="V39" s="5"/>
      <c r="W39" s="5"/>
      <c r="X39" s="5"/>
    </row>
    <row r="40" spans="1:24" ht="21.95" customHeight="1">
      <c r="A40" s="63">
        <v>30</v>
      </c>
      <c r="B40" s="90">
        <v>2994</v>
      </c>
      <c r="C40" s="91"/>
      <c r="D40" s="101" t="s">
        <v>67</v>
      </c>
      <c r="E40" s="92"/>
      <c r="F40" s="99">
        <f>IF((COUNT($Q40,$S40,$O40,$K40,$I40,M40))&gt;4,IF((COUNT($Q40,$S40,$O40,$K40,$I40,M40))&gt;5,SUM($Q40,$S40,$O40,$K40,$I40,M40)-SMALL(($Q40,$S40,$O40,$K40,$I40,M40),1)-SMALL(($Q40,$S40,$O40,$K40,$I40,M40),2),SUM($Q40,$S40,$O40,$K40,$I40,M40)-MIN($Q40,$S40,$O40,$K40,$I40,M40)),SUM($Q40,$S40,$O40,$K40,$I40,M40))</f>
        <v>324.43351306692182</v>
      </c>
      <c r="G40" s="83">
        <f>F40/4</f>
        <v>81.108378266730455</v>
      </c>
      <c r="H40" s="88">
        <v>139</v>
      </c>
      <c r="I40" s="68">
        <f>$H$6*(50+50*($H$9-H40)/($H$9-$H$8))</f>
        <v>83.333333333333343</v>
      </c>
      <c r="J40" s="72">
        <v>135</v>
      </c>
      <c r="K40" s="77">
        <f>$J$6*(50+50*($J$9-J40)/($J$9-$J$8))</f>
        <v>82.051282051282044</v>
      </c>
      <c r="L40" s="76">
        <v>219</v>
      </c>
      <c r="M40" s="71">
        <f>$L$6*(50+50*($L$9-L40)/($L$9-$L$8))</f>
        <v>82.327586206896555</v>
      </c>
      <c r="N40" s="119">
        <v>216</v>
      </c>
      <c r="O40" s="71">
        <f>$N$6*(50+50*($N$9-N40)/($N$9-$N$8))</f>
        <v>75.731707317073173</v>
      </c>
      <c r="P40" s="70">
        <v>93</v>
      </c>
      <c r="Q40" s="69">
        <f>$P$6*(50+50*($P$9-P40)/($P$9-$P$8))</f>
        <v>75.806451612903231</v>
      </c>
      <c r="R40" s="66">
        <v>149</v>
      </c>
      <c r="S40" s="67">
        <f>$R$6*(50+50*($R$9-R40)/($R$9-$R$8))</f>
        <v>76.721311475409834</v>
      </c>
      <c r="T40" s="49"/>
      <c r="V40" s="5"/>
      <c r="W40" s="5"/>
      <c r="X40" s="5"/>
    </row>
    <row r="41" spans="1:24" ht="21.95" customHeight="1">
      <c r="A41" s="63">
        <v>31</v>
      </c>
      <c r="B41" s="84">
        <v>2891</v>
      </c>
      <c r="C41" s="85"/>
      <c r="D41" s="40" t="s">
        <v>37</v>
      </c>
      <c r="E41" s="103"/>
      <c r="F41" s="99">
        <f>IF((COUNT($Q41,$S41,$O41,$K41,$I41,M41))&gt;4,IF((COUNT($Q41,$S41,$O41,$K41,$I41,M41))&gt;5,SUM($Q41,$S41,$O41,$K41,$I41,M41)-SMALL(($Q41,$S41,$O41,$K41,$I41,M41),1)-SMALL(($Q41,$S41,$O41,$K41,$I41,M41),2),SUM($Q41,$S41,$O41,$K41,$I41,M41)-MIN($Q41,$S41,$O41,$K41,$I41,M41)),SUM($Q41,$S41,$O41,$K41,$I41,M41))</f>
        <v>315.55388980792202</v>
      </c>
      <c r="G41" s="83">
        <f>F41/4</f>
        <v>78.888472451980505</v>
      </c>
      <c r="H41" s="88">
        <v>131</v>
      </c>
      <c r="I41" s="68">
        <f>$H$6*(50+50*($H$9-H41)/($H$9-$H$8))</f>
        <v>84.375</v>
      </c>
      <c r="J41" s="72">
        <v>190</v>
      </c>
      <c r="K41" s="77">
        <f>$J$6*(50+50*($J$9-J41)/($J$9-$J$8))</f>
        <v>74.21652421652422</v>
      </c>
      <c r="L41" s="76">
        <v>217</v>
      </c>
      <c r="M41" s="71">
        <f>$L$6*(50+50*($L$9-L41)/($L$9-$L$8))</f>
        <v>82.5</v>
      </c>
      <c r="N41" s="74">
        <v>286</v>
      </c>
      <c r="O41" s="71">
        <f>$N$6*(50+50*($N$9-N41)/($N$9-$N$8))</f>
        <v>67.195121951219505</v>
      </c>
      <c r="P41" s="74">
        <v>98</v>
      </c>
      <c r="Q41" s="69">
        <f>$P$6*(50+50*($P$9-P41)/($P$9-$P$8))</f>
        <v>74.462365591397855</v>
      </c>
      <c r="R41" s="66">
        <v>183</v>
      </c>
      <c r="S41" s="67">
        <f>$R$6*(50+50*($R$9-R41)/($R$9-$R$8))</f>
        <v>71.147540983606561</v>
      </c>
      <c r="T41" s="49"/>
      <c r="V41" s="5"/>
      <c r="W41" s="5"/>
      <c r="X41" s="5"/>
    </row>
    <row r="42" spans="1:24" ht="21.95" customHeight="1">
      <c r="A42" s="63">
        <v>32</v>
      </c>
      <c r="B42" s="90">
        <v>3100</v>
      </c>
      <c r="C42" s="91"/>
      <c r="D42" s="133" t="s">
        <v>86</v>
      </c>
      <c r="E42" s="140"/>
      <c r="F42" s="99">
        <f>IF((COUNT($Q42,$S42,$O42,$K42,$I42,M42))&gt;4,IF((COUNT($Q42,$S42,$O42,$K42,$I42,M42))&gt;5,SUM($Q42,$S42,$O42,$K42,$I42,M42)-SMALL(($Q42,$S42,$O42,$K42,$I42,M42),1)-SMALL(($Q42,$S42,$O42,$K42,$I42,M42),2),SUM($Q42,$S42,$O42,$K42,$I42,M42)-MIN($Q42,$S42,$O42,$K42,$I42,M42)),SUM($Q42,$S42,$O42,$K42,$I42,M42))</f>
        <v>310.96501726950487</v>
      </c>
      <c r="G42" s="83">
        <f>F42/4</f>
        <v>77.741254317376217</v>
      </c>
      <c r="H42" s="88">
        <v>146</v>
      </c>
      <c r="I42" s="68">
        <f>$H$6*(50+50*($H$9-H42)/($H$9-$H$8))</f>
        <v>82.421875</v>
      </c>
      <c r="J42" s="72">
        <v>164</v>
      </c>
      <c r="K42" s="77">
        <f>$J$6*(50+50*($J$9-J42)/($J$9-$J$8))</f>
        <v>77.920227920227916</v>
      </c>
      <c r="L42" s="76">
        <v>250</v>
      </c>
      <c r="M42" s="71">
        <f>$L$6*(50+50*($L$9-L42)/($L$9-$L$8))</f>
        <v>79.65517241379311</v>
      </c>
      <c r="N42" s="70">
        <v>304</v>
      </c>
      <c r="O42" s="71">
        <f>$N$6*(50+50*($N$9-N42)/($N$9-$N$8))</f>
        <v>65</v>
      </c>
      <c r="P42" s="70">
        <v>111</v>
      </c>
      <c r="Q42" s="69">
        <f>$P$6*(50+50*($P$9-P42)/($P$9-$P$8))</f>
        <v>70.967741935483872</v>
      </c>
      <c r="R42" s="66">
        <v>277</v>
      </c>
      <c r="S42" s="67">
        <f>$R$6*(50+50*($R$9-R42)/($R$9-$R$8))</f>
        <v>55.73770491803279</v>
      </c>
      <c r="T42" s="49"/>
      <c r="V42" s="5"/>
      <c r="W42" s="5"/>
      <c r="X42" s="5"/>
    </row>
    <row r="43" spans="1:24" ht="21.95" customHeight="1">
      <c r="A43" s="63">
        <v>33</v>
      </c>
      <c r="B43" s="84">
        <v>2992</v>
      </c>
      <c r="C43" s="85"/>
      <c r="D43" s="93" t="s">
        <v>62</v>
      </c>
      <c r="E43" s="94"/>
      <c r="F43" s="99">
        <f>IF((COUNT($Q43,$S43,$O43,$K43,$I43,M43))&gt;4,IF((COUNT($Q43,$S43,$O43,$K43,$I43,M43))&gt;5,SUM($Q43,$S43,$O43,$K43,$I43,M43)-SMALL(($Q43,$S43,$O43,$K43,$I43,M43),1)-SMALL(($Q43,$S43,$O43,$K43,$I43,M43),2),SUM($Q43,$S43,$O43,$K43,$I43,M43)-MIN($Q43,$S43,$O43,$K43,$I43,M43)),SUM($Q43,$S43,$O43,$K43,$I43,M43))</f>
        <v>301.91621908364476</v>
      </c>
      <c r="G43" s="83">
        <f>F43/4</f>
        <v>75.479054770911191</v>
      </c>
      <c r="H43" s="88">
        <v>180</v>
      </c>
      <c r="I43" s="68">
        <f>$H$6*(50+50*($H$9-H43)/($H$9-$H$8))</f>
        <v>77.994791666666671</v>
      </c>
      <c r="J43" s="72">
        <v>192</v>
      </c>
      <c r="K43" s="77">
        <f>$J$6*(50+50*($J$9-J43)/($J$9-$J$8))</f>
        <v>73.931623931623932</v>
      </c>
      <c r="L43" s="76">
        <v>301</v>
      </c>
      <c r="M43" s="71">
        <f>$L$6*(50+50*($L$9-L43)/($L$9-$L$8))</f>
        <v>75.258620689655174</v>
      </c>
      <c r="N43" s="74">
        <v>238</v>
      </c>
      <c r="O43" s="71">
        <f>$N$6*(50+50*($N$9-N43)/($N$9-$N$8))</f>
        <v>73.048780487804876</v>
      </c>
      <c r="P43" s="70">
        <v>97</v>
      </c>
      <c r="Q43" s="69">
        <f>$P$6*(50+50*($P$9-P43)/($P$9-$P$8))</f>
        <v>74.731182795698928</v>
      </c>
      <c r="R43" s="66">
        <v>206</v>
      </c>
      <c r="S43" s="67">
        <f>$R$6*(50+50*($R$9-R43)/($R$9-$R$8))</f>
        <v>67.377049180327873</v>
      </c>
      <c r="T43" s="49"/>
      <c r="V43" s="5"/>
      <c r="W43" s="5"/>
      <c r="X43" s="5"/>
    </row>
    <row r="44" spans="1:24" ht="21.95" customHeight="1">
      <c r="A44" s="63">
        <v>34</v>
      </c>
      <c r="B44" s="84">
        <v>2982</v>
      </c>
      <c r="C44" s="85"/>
      <c r="D44" s="101" t="s">
        <v>53</v>
      </c>
      <c r="E44" s="94"/>
      <c r="F44" s="99">
        <f>IF((COUNT($Q44,$S44,$O44,$K44,$I44,M44))&gt;4,IF((COUNT($Q44,$S44,$O44,$K44,$I44,M44))&gt;5,SUM($Q44,$S44,$O44,$K44,$I44,M44)-SMALL(($Q44,$S44,$O44,$K44,$I44,M44),1)-SMALL(($Q44,$S44,$O44,$K44,$I44,M44),2),SUM($Q44,$S44,$O44,$K44,$I44,M44)-MIN($Q44,$S44,$O44,$K44,$I44,M44)),SUM($Q44,$S44,$O44,$K44,$I44,M44))</f>
        <v>300.85829969277705</v>
      </c>
      <c r="G44" s="83">
        <f>F44/4</f>
        <v>75.214574923194263</v>
      </c>
      <c r="H44" s="88">
        <v>395</v>
      </c>
      <c r="I44" s="68">
        <f>$H$6*(50+50*($H$9-H44)/($H$9-$H$8))</f>
        <v>50</v>
      </c>
      <c r="J44" s="72">
        <v>168</v>
      </c>
      <c r="K44" s="77">
        <f>$J$6*(50+50*($J$9-J44)/($J$9-$J$8))</f>
        <v>77.350427350427353</v>
      </c>
      <c r="L44" s="76">
        <v>316</v>
      </c>
      <c r="M44" s="71">
        <f>$L$6*(50+50*($L$9-L44)/($L$9-$L$8))</f>
        <v>73.965517241379303</v>
      </c>
      <c r="N44" s="161">
        <v>250</v>
      </c>
      <c r="O44" s="71">
        <f>$N$6*(50+50*($N$9-N44)/($N$9-$N$8))</f>
        <v>71.585365853658544</v>
      </c>
      <c r="P44" s="70">
        <v>85</v>
      </c>
      <c r="Q44" s="69">
        <f>$P$6*(50+50*($P$9-P44)/($P$9-$P$8))</f>
        <v>77.956989247311824</v>
      </c>
      <c r="R44" s="107"/>
      <c r="S44" s="108"/>
      <c r="T44" s="49"/>
      <c r="V44" s="5"/>
      <c r="W44" s="5"/>
      <c r="X44" s="5"/>
    </row>
    <row r="45" spans="1:24" ht="21.95" customHeight="1">
      <c r="A45" s="63">
        <v>35</v>
      </c>
      <c r="B45" s="114">
        <v>3193</v>
      </c>
      <c r="C45" s="113"/>
      <c r="D45" s="27" t="s">
        <v>134</v>
      </c>
      <c r="E45" s="47"/>
      <c r="F45" s="99">
        <f>IF((COUNT($Q45,$S45,$O45,$K45,$I45,M45))&gt;4,IF((COUNT($Q45,$S45,$O45,$K45,$I45,M45))&gt;5,SUM($Q45,$S45,$O45,$K45,$I45,M45)-SMALL(($Q45,$S45,$O45,$K45,$I45,M45),1)-SMALL(($Q45,$S45,$O45,$K45,$I45,M45),2),SUM($Q45,$S45,$O45,$K45,$I45,M45)-MIN($Q45,$S45,$O45,$K45,$I45,M45)),SUM($Q45,$S45,$O45,$K45,$I45,M45))</f>
        <v>296.69486551643706</v>
      </c>
      <c r="G45" s="83">
        <f>F45/4</f>
        <v>74.173716379109266</v>
      </c>
      <c r="H45" s="88">
        <v>198</v>
      </c>
      <c r="I45" s="68">
        <f>$H$6*(50+50*($H$9-H45)/($H$9-$H$8))</f>
        <v>75.651041666666671</v>
      </c>
      <c r="J45" s="162"/>
      <c r="K45" s="158"/>
      <c r="L45" s="76">
        <v>361</v>
      </c>
      <c r="M45" s="71">
        <f>$L$6*(50+50*($L$9-L45)/($L$9-$L$8))</f>
        <v>70.086206896551715</v>
      </c>
      <c r="N45" s="125">
        <v>196</v>
      </c>
      <c r="O45" s="71">
        <f>$N$6*(50+50*($N$9-N45)/($N$9-$N$8))</f>
        <v>78.170731707317074</v>
      </c>
      <c r="P45" s="145"/>
      <c r="Q45" s="144"/>
      <c r="R45" s="66">
        <v>173</v>
      </c>
      <c r="S45" s="67">
        <f>$R$6*(50+50*($R$9-R45)/($R$9-$R$8))</f>
        <v>72.786885245901644</v>
      </c>
      <c r="T45" s="49"/>
      <c r="V45" s="5"/>
      <c r="W45" s="5"/>
      <c r="X45" s="5"/>
    </row>
    <row r="46" spans="1:24" ht="21.95" customHeight="1">
      <c r="A46" s="63">
        <v>36</v>
      </c>
      <c r="B46" s="90">
        <v>2986</v>
      </c>
      <c r="C46" s="91"/>
      <c r="D46" s="133" t="s">
        <v>65</v>
      </c>
      <c r="E46" s="140"/>
      <c r="F46" s="99">
        <f>IF((COUNT($Q46,$S46,$O46,$K46,$I46,M46))&gt;4,IF((COUNT($Q46,$S46,$O46,$K46,$I46,M46))&gt;5,SUM($Q46,$S46,$O46,$K46,$I46,M46)-SMALL(($Q46,$S46,$O46,$K46,$I46,M46),1)-SMALL(($Q46,$S46,$O46,$K46,$I46,M46),2),SUM($Q46,$S46,$O46,$K46,$I46,M46)-MIN($Q46,$S46,$O46,$K46,$I46,M46)),SUM($Q46,$S46,$O46,$K46,$I46,M46))</f>
        <v>293.94964717391696</v>
      </c>
      <c r="G46" s="83">
        <f>F46/4</f>
        <v>73.487411793479239</v>
      </c>
      <c r="H46" s="88">
        <v>162</v>
      </c>
      <c r="I46" s="68">
        <f>$H$6*(50+50*($H$9-H46)/($H$9-$H$8))</f>
        <v>80.338541666666671</v>
      </c>
      <c r="J46" s="72">
        <v>199</v>
      </c>
      <c r="K46" s="77">
        <f>$J$6*(50+50*($J$9-J46)/($J$9-$J$8))</f>
        <v>72.934472934472936</v>
      </c>
      <c r="L46" s="76">
        <v>453</v>
      </c>
      <c r="M46" s="71">
        <f>$L$6*(50+50*($L$9-L46)/($L$9-$L$8))</f>
        <v>62.155172413793103</v>
      </c>
      <c r="N46" s="70">
        <v>272</v>
      </c>
      <c r="O46" s="71">
        <f>$N$6*(50+50*($N$9-N46)/($N$9-$N$8))</f>
        <v>68.902439024390247</v>
      </c>
      <c r="P46" s="70">
        <v>108</v>
      </c>
      <c r="Q46" s="69">
        <f>$P$6*(50+50*($P$9-P46)/($P$9-$P$8))</f>
        <v>71.774193548387103</v>
      </c>
      <c r="R46" s="66">
        <v>256</v>
      </c>
      <c r="S46" s="67">
        <f>$R$6*(50+50*($R$9-R46)/($R$9-$R$8))</f>
        <v>59.180327868852459</v>
      </c>
      <c r="T46" s="49"/>
      <c r="V46" s="5"/>
      <c r="W46" s="5"/>
      <c r="X46" s="5"/>
    </row>
    <row r="47" spans="1:24" ht="21.95" customHeight="1">
      <c r="A47" s="63">
        <v>37</v>
      </c>
      <c r="B47" s="90">
        <v>2983</v>
      </c>
      <c r="C47" s="91"/>
      <c r="D47" s="101" t="s">
        <v>71</v>
      </c>
      <c r="E47" s="92"/>
      <c r="F47" s="99">
        <f>IF((COUNT($Q47,$S47,$O47,$K47,$I47,M47))&gt;4,IF((COUNT($Q47,$S47,$O47,$K47,$I47,M47))&gt;5,SUM($Q47,$S47,$O47,$K47,$I47,M47)-SMALL(($Q47,$S47,$O47,$K47,$I47,M47),1)-SMALL(($Q47,$S47,$O47,$K47,$I47,M47),2),SUM($Q47,$S47,$O47,$K47,$I47,M47)-MIN($Q47,$S47,$O47,$K47,$I47,M47)),SUM($Q47,$S47,$O47,$K47,$I47,M47))</f>
        <v>291.67402363618646</v>
      </c>
      <c r="G47" s="83">
        <f>F47/4</f>
        <v>72.918505909046615</v>
      </c>
      <c r="H47" s="88">
        <v>194</v>
      </c>
      <c r="I47" s="68">
        <f>$H$6*(50+50*($H$9-H47)/($H$9-$H$8))</f>
        <v>76.171875</v>
      </c>
      <c r="J47" s="72">
        <v>159</v>
      </c>
      <c r="K47" s="77">
        <f>$J$6*(50+50*($J$9-J47)/($J$9-$J$8))</f>
        <v>78.632478632478637</v>
      </c>
      <c r="L47" s="76">
        <v>369</v>
      </c>
      <c r="M47" s="71">
        <f>$L$6*(50+50*($L$9-L47)/($L$9-$L$8))</f>
        <v>69.396551724137936</v>
      </c>
      <c r="N47" s="178">
        <v>310</v>
      </c>
      <c r="O47" s="71">
        <f>$N$6*(50+50*($N$9-N47)/($N$9-$N$8))</f>
        <v>64.268292682926827</v>
      </c>
      <c r="P47" s="70">
        <v>124</v>
      </c>
      <c r="Q47" s="69">
        <f>$P$6*(50+50*($P$9-P47)/($P$9-$P$8))</f>
        <v>67.473118279569889</v>
      </c>
      <c r="R47" s="107"/>
      <c r="S47" s="108"/>
      <c r="T47" s="49"/>
      <c r="V47" s="5"/>
      <c r="W47" s="5"/>
      <c r="X47" s="5"/>
    </row>
    <row r="48" spans="1:24" ht="21.95" customHeight="1">
      <c r="A48" s="63">
        <v>38</v>
      </c>
      <c r="B48" s="84">
        <v>2912</v>
      </c>
      <c r="C48" s="85"/>
      <c r="D48" s="28" t="s">
        <v>44</v>
      </c>
      <c r="E48" s="48"/>
      <c r="F48" s="99">
        <f>IF((COUNT($Q48,$S48,$O48,$K48,$I48,M48))&gt;4,IF((COUNT($Q48,$S48,$O48,$K48,$I48,M48))&gt;5,SUM($Q48,$S48,$O48,$K48,$I48,M48)-SMALL(($Q48,$S48,$O48,$K48,$I48,M48),1)-SMALL(($Q48,$S48,$O48,$K48,$I48,M48),2),SUM($Q48,$S48,$O48,$K48,$I48,M48)-MIN($Q48,$S48,$O48,$K48,$I48,M48)),SUM($Q48,$S48,$O48,$K48,$I48,M48))</f>
        <v>274.70387086411642</v>
      </c>
      <c r="G48" s="83">
        <f>F48/4</f>
        <v>68.675967716029106</v>
      </c>
      <c r="H48" s="203"/>
      <c r="I48" s="204"/>
      <c r="J48" s="72">
        <v>237</v>
      </c>
      <c r="K48" s="77">
        <f>$J$6*(50+50*($J$9-J48)/($J$9-$J$8))</f>
        <v>67.521367521367523</v>
      </c>
      <c r="L48" s="164"/>
      <c r="M48" s="153"/>
      <c r="N48" s="125">
        <v>265</v>
      </c>
      <c r="O48" s="71">
        <f>$N$6*(50+50*($N$9-N48)/($N$9-$N$8))</f>
        <v>69.756097560975604</v>
      </c>
      <c r="P48" s="74">
        <v>101</v>
      </c>
      <c r="Q48" s="69">
        <f>$P$6*(50+50*($P$9-P48)/($P$9-$P$8))</f>
        <v>73.655913978494624</v>
      </c>
      <c r="R48" s="66">
        <v>228</v>
      </c>
      <c r="S48" s="67">
        <f>$R$6*(50+50*($R$9-R48)/($R$9-$R$8))</f>
        <v>63.770491803278688</v>
      </c>
      <c r="T48" s="49"/>
      <c r="V48" s="5"/>
      <c r="W48" s="5"/>
      <c r="X48" s="5"/>
    </row>
    <row r="49" spans="1:24" ht="21.95" customHeight="1">
      <c r="A49" s="63">
        <v>39</v>
      </c>
      <c r="B49" s="84">
        <v>3115</v>
      </c>
      <c r="C49" s="85"/>
      <c r="D49" s="27" t="s">
        <v>91</v>
      </c>
      <c r="E49" s="47"/>
      <c r="F49" s="99">
        <f>IF((COUNT($Q49,$S49,$O49,$K49,$I49,M49))&gt;4,IF((COUNT($Q49,$S49,$O49,$K49,$I49,M49))&gt;5,SUM($Q49,$S49,$O49,$K49,$I49,M49)-SMALL(($Q49,$S49,$O49,$K49,$I49,M49),1)-SMALL(($Q49,$S49,$O49,$K49,$I49,M49),2),SUM($Q49,$S49,$O49,$K49,$I49,M49)-MIN($Q49,$S49,$O49,$K49,$I49,M49)),SUM($Q49,$S49,$O49,$K49,$I49,M49))</f>
        <v>273.65122126436785</v>
      </c>
      <c r="G49" s="83">
        <f>F49/4</f>
        <v>68.412805316091962</v>
      </c>
      <c r="H49" s="88">
        <v>233</v>
      </c>
      <c r="I49" s="68">
        <f>$H$6*(50+50*($H$9-H49)/($H$9-$H$8))</f>
        <v>71.09375</v>
      </c>
      <c r="J49" s="72">
        <v>243</v>
      </c>
      <c r="K49" s="77">
        <f>$J$6*(50+50*($J$9-J49)/($J$9-$J$8))</f>
        <v>66.666666666666671</v>
      </c>
      <c r="L49" s="76">
        <v>371</v>
      </c>
      <c r="M49" s="71">
        <f>$L$6*(50+50*($L$9-L49)/($L$9-$L$8))</f>
        <v>69.224137931034477</v>
      </c>
      <c r="N49" s="74">
        <v>304</v>
      </c>
      <c r="O49" s="71">
        <f>$N$6*(50+50*($N$9-N49)/($N$9-$N$8))</f>
        <v>65</v>
      </c>
      <c r="P49" s="70">
        <v>127</v>
      </c>
      <c r="Q49" s="69">
        <f>$P$6*(50+50*($P$9-P49)/($P$9-$P$8))</f>
        <v>66.666666666666671</v>
      </c>
      <c r="R49" s="66">
        <v>220</v>
      </c>
      <c r="S49" s="67">
        <f>$R$6*(50+50*($R$9-R49)/($R$9-$R$8))</f>
        <v>65.081967213114751</v>
      </c>
      <c r="T49" s="5"/>
      <c r="V49" s="5"/>
      <c r="W49" s="5"/>
      <c r="X49" s="5"/>
    </row>
    <row r="50" spans="1:24" ht="21.95" customHeight="1">
      <c r="A50" s="63">
        <v>40</v>
      </c>
      <c r="B50" s="84">
        <v>2915</v>
      </c>
      <c r="C50" s="85"/>
      <c r="D50" s="79" t="s">
        <v>47</v>
      </c>
      <c r="E50" s="94"/>
      <c r="F50" s="99">
        <f>IF((COUNT($Q50,$S50,$O50,$K50,$I50,M50))&gt;4,IF((COUNT($Q50,$S50,$O50,$K50,$I50,M50))&gt;5,SUM($Q50,$S50,$O50,$K50,$I50,M50)-SMALL(($Q50,$S50,$O50,$K50,$I50,M50),1)-SMALL(($Q50,$S50,$O50,$K50,$I50,M50),2),SUM($Q50,$S50,$O50,$K50,$I50,M50)-MIN($Q50,$S50,$O50,$K50,$I50,M50)),SUM($Q50,$S50,$O50,$K50,$I50,M50))</f>
        <v>270.19978433357846</v>
      </c>
      <c r="G50" s="83">
        <f>F50/4</f>
        <v>67.549946083394616</v>
      </c>
      <c r="H50" s="88">
        <v>215</v>
      </c>
      <c r="I50" s="68">
        <f>$H$6*(50+50*($H$9-H50)/($H$9-$H$8))</f>
        <v>73.4375</v>
      </c>
      <c r="J50" s="72">
        <v>299</v>
      </c>
      <c r="K50" s="77">
        <f>$J$6*(50+50*($J$9-J50)/($J$9-$J$8))</f>
        <v>58.689458689458689</v>
      </c>
      <c r="L50" s="164"/>
      <c r="M50" s="153"/>
      <c r="N50" s="115">
        <v>289</v>
      </c>
      <c r="O50" s="71">
        <f>$N$6*(50+50*($N$9-N50)/($N$9-$N$8))</f>
        <v>66.829268292682926</v>
      </c>
      <c r="P50" s="70">
        <v>149</v>
      </c>
      <c r="Q50" s="69">
        <f>$P$6*(50+50*($P$9-P50)/($P$9-$P$8))</f>
        <v>60.752688172043008</v>
      </c>
      <c r="R50" s="66">
        <v>195</v>
      </c>
      <c r="S50" s="67">
        <f>$R$6*(50+50*($R$9-R50)/($R$9-$R$8))</f>
        <v>69.180327868852459</v>
      </c>
      <c r="T50" s="5"/>
      <c r="V50" s="5"/>
      <c r="W50" s="5"/>
      <c r="X50" s="5"/>
    </row>
    <row r="51" spans="1:24" ht="21.95" customHeight="1">
      <c r="A51" s="63">
        <v>41</v>
      </c>
      <c r="B51" s="90">
        <v>3093</v>
      </c>
      <c r="C51" s="91"/>
      <c r="D51" s="101" t="s">
        <v>126</v>
      </c>
      <c r="E51" s="92"/>
      <c r="F51" s="99">
        <f>IF((COUNT($Q51,$S51,$O51,$K51,$I51,M51))&gt;4,IF((COUNT($Q51,$S51,$O51,$K51,$I51,M51))&gt;5,SUM($Q51,$S51,$O51,$K51,$I51,M51)-SMALL(($Q51,$S51,$O51,$K51,$I51,M51),1)-SMALL(($Q51,$S51,$O51,$K51,$I51,M51),2),SUM($Q51,$S51,$O51,$K51,$I51,M51)-MIN($Q51,$S51,$O51,$K51,$I51,M51)),SUM($Q51,$S51,$O51,$K51,$I51,M51))</f>
        <v>267.63850007877289</v>
      </c>
      <c r="G51" s="83">
        <f>F51/4</f>
        <v>66.909625019693223</v>
      </c>
      <c r="H51" s="88">
        <v>172</v>
      </c>
      <c r="I51" s="68">
        <f>$H$6*(50+50*($H$9-H51)/($H$9-$H$8))</f>
        <v>79.036458333333329</v>
      </c>
      <c r="J51" s="72">
        <v>193</v>
      </c>
      <c r="K51" s="77">
        <f>$J$6*(50+50*($J$9-J51)/($J$9-$J$8))</f>
        <v>73.789173789173788</v>
      </c>
      <c r="L51" s="76">
        <v>483</v>
      </c>
      <c r="M51" s="71">
        <f>$L$6*(50+50*($L$9-L51)/($L$9-$L$8))</f>
        <v>59.568965517241381</v>
      </c>
      <c r="N51" s="72">
        <v>384</v>
      </c>
      <c r="O51" s="71">
        <f>$N$6*(50+50*($N$9-N51)/($N$9-$N$8))</f>
        <v>55.243902439024389</v>
      </c>
      <c r="P51" s="280"/>
      <c r="Q51" s="144"/>
      <c r="R51" s="107"/>
      <c r="S51" s="108"/>
      <c r="T51" s="5"/>
      <c r="V51" s="5"/>
      <c r="W51" s="5"/>
      <c r="X51" s="5"/>
    </row>
    <row r="52" spans="1:24" ht="21.95" customHeight="1">
      <c r="A52" s="63">
        <v>42</v>
      </c>
      <c r="B52" s="271">
        <v>3092</v>
      </c>
      <c r="C52" s="272"/>
      <c r="D52" s="274" t="s">
        <v>84</v>
      </c>
      <c r="E52" s="47"/>
      <c r="F52" s="99">
        <f>IF((COUNT($Q52,$S52,$O52,$K52,$I52,M52))&gt;4,IF((COUNT($Q52,$S52,$O52,$K52,$I52,M52))&gt;5,SUM($Q52,$S52,$O52,$K52,$I52,M52)-SMALL(($Q52,$S52,$O52,$K52,$I52,M52),1)-SMALL(($Q52,$S52,$O52,$K52,$I52,M52),2),SUM($Q52,$S52,$O52,$K52,$I52,M52)-MIN($Q52,$S52,$O52,$K52,$I52,M52)),SUM($Q52,$S52,$O52,$K52,$I52,M52))</f>
        <v>267.14396820294871</v>
      </c>
      <c r="G52" s="83">
        <f>F52/4</f>
        <v>66.785992050737178</v>
      </c>
      <c r="H52" s="104">
        <v>252</v>
      </c>
      <c r="I52" s="68">
        <f>$H$6*(50+50*($H$9-H52)/($H$9-$H$8))</f>
        <v>68.619791666666671</v>
      </c>
      <c r="J52" s="73">
        <v>265</v>
      </c>
      <c r="K52" s="77">
        <f>$J$6*(50+50*($J$9-J52)/($J$9-$J$8))</f>
        <v>63.532763532763532</v>
      </c>
      <c r="L52" s="76">
        <v>430</v>
      </c>
      <c r="M52" s="71">
        <f>$L$6*(50+50*($L$9-L52)/($L$9-$L$8))</f>
        <v>64.137931034482762</v>
      </c>
      <c r="N52" s="278">
        <v>305</v>
      </c>
      <c r="O52" s="71">
        <f>$N$6*(50+50*($N$9-N52)/($N$9-$N$8))</f>
        <v>64.878048780487802</v>
      </c>
      <c r="P52" s="281">
        <v>189</v>
      </c>
      <c r="Q52" s="69">
        <f>$P$6*(50+50*($P$9-P52)/($P$9-$P$8))</f>
        <v>50</v>
      </c>
      <c r="R52" s="66">
        <v>193</v>
      </c>
      <c r="S52" s="67">
        <f>$R$6*(50+50*($R$9-R52)/($R$9-$R$8))</f>
        <v>69.508196721311478</v>
      </c>
      <c r="T52" s="5"/>
      <c r="V52" s="5"/>
      <c r="W52" s="5"/>
      <c r="X52" s="5"/>
    </row>
    <row r="53" spans="1:24" ht="21.95" customHeight="1">
      <c r="A53" s="63">
        <v>43</v>
      </c>
      <c r="B53" s="159">
        <v>3062</v>
      </c>
      <c r="C53" s="273"/>
      <c r="D53" s="208" t="s">
        <v>119</v>
      </c>
      <c r="E53" s="211"/>
      <c r="F53" s="99">
        <f>IF((COUNT($Q53,$S53,$O53,$K53,$I53,M53))&gt;4,IF((COUNT($Q53,$S53,$O53,$K53,$I53,M53))&gt;5,SUM($Q53,$S53,$O53,$K53,$I53,M53)-SMALL(($Q53,$S53,$O53,$K53,$I53,M53),1)-SMALL(($Q53,$S53,$O53,$K53,$I53,M53),2),SUM($Q53,$S53,$O53,$K53,$I53,M53)-MIN($Q53,$S53,$O53,$K53,$I53,M53)),SUM($Q53,$S53,$O53,$K53,$I53,M53))</f>
        <v>267.00008336936861</v>
      </c>
      <c r="G53" s="83">
        <f>F53/4</f>
        <v>66.750020842342153</v>
      </c>
      <c r="H53" s="126">
        <v>254</v>
      </c>
      <c r="I53" s="68">
        <f>$H$6*(50+50*($H$9-H53)/($H$9-$H$8))</f>
        <v>68.359375</v>
      </c>
      <c r="J53" s="70">
        <v>257</v>
      </c>
      <c r="K53" s="77">
        <f>$J$6*(50+50*($J$9-J53)/($J$9-$J$8))</f>
        <v>64.672364672364665</v>
      </c>
      <c r="L53" s="76">
        <v>354</v>
      </c>
      <c r="M53" s="71">
        <f>$L$6*(50+50*($L$9-L53)/($L$9-$L$8))</f>
        <v>70.689655172413794</v>
      </c>
      <c r="N53" s="279"/>
      <c r="O53" s="153"/>
      <c r="P53" s="70"/>
      <c r="Q53" s="69"/>
      <c r="R53" s="170">
        <v>231</v>
      </c>
      <c r="S53" s="67">
        <f>$R$6*(50+50*($R$9-R53)/($R$9-$R$8))</f>
        <v>63.278688524590166</v>
      </c>
      <c r="T53" s="5"/>
      <c r="V53" s="5"/>
      <c r="W53" s="5"/>
      <c r="X53" s="5"/>
    </row>
    <row r="54" spans="1:24" ht="21.95" customHeight="1">
      <c r="A54" s="63">
        <v>44</v>
      </c>
      <c r="B54" s="174">
        <v>2996</v>
      </c>
      <c r="C54" s="176"/>
      <c r="D54" s="166" t="s">
        <v>60</v>
      </c>
      <c r="E54" s="177"/>
      <c r="F54" s="99">
        <f>IF((COUNT($Q54,$S54,$O54,$K54,$I54,M54))&gt;4,IF((COUNT($Q54,$S54,$O54,$K54,$I54,M54))&gt;5,SUM($Q54,$S54,$O54,$K54,$I54,M54)-SMALL(($Q54,$S54,$O54,$K54,$I54,M54),1)-SMALL(($Q54,$S54,$O54,$K54,$I54,M54),2),SUM($Q54,$S54,$O54,$K54,$I54,M54)-MIN($Q54,$S54,$O54,$K54,$I54,M54)),SUM($Q54,$S54,$O54,$K54,$I54,M54))</f>
        <v>261.46177970774744</v>
      </c>
      <c r="G54" s="83">
        <f>F54/4</f>
        <v>65.36544492693686</v>
      </c>
      <c r="H54" s="127">
        <v>275</v>
      </c>
      <c r="I54" s="68">
        <f>$H$6*(50+50*($H$9-H54)/($H$9-$H$8))</f>
        <v>65.625</v>
      </c>
      <c r="J54" s="70">
        <v>159</v>
      </c>
      <c r="K54" s="77">
        <f>$J$6*(50+50*($J$9-J54)/($J$9-$J$8))</f>
        <v>78.632478632478637</v>
      </c>
      <c r="L54" s="76">
        <v>594</v>
      </c>
      <c r="M54" s="71">
        <f>$L$6*(50+50*($L$9-L54)/($L$9-$L$8))</f>
        <v>50</v>
      </c>
      <c r="N54" s="189"/>
      <c r="O54" s="153"/>
      <c r="P54" s="70">
        <v>125</v>
      </c>
      <c r="Q54" s="69">
        <f>$P$6*(50+50*($P$9-P54)/($P$9-$P$8))</f>
        <v>67.204301075268816</v>
      </c>
      <c r="R54" s="170">
        <v>312</v>
      </c>
      <c r="S54" s="67">
        <f>$R$6*(50+50*($R$9-R54)/($R$9-$R$8))</f>
        <v>50</v>
      </c>
      <c r="T54" s="5"/>
      <c r="V54" s="5"/>
      <c r="W54" s="5"/>
      <c r="X54" s="5"/>
    </row>
    <row r="55" spans="1:24" ht="21.95" customHeight="1">
      <c r="A55" s="63">
        <v>45</v>
      </c>
      <c r="B55" s="135">
        <v>3189</v>
      </c>
      <c r="C55" s="86"/>
      <c r="D55" s="171" t="s">
        <v>111</v>
      </c>
      <c r="E55" s="173"/>
      <c r="F55" s="99">
        <f>IF((COUNT($Q55,$S55,$O55,$K55,$I55,M55))&gt;4,IF((COUNT($Q55,$S55,$O55,$K55,$I55,M55))&gt;5,SUM($Q55,$S55,$O55,$K55,$I55,M55)-SMALL(($Q55,$S55,$O55,$K55,$I55,M55),1)-SMALL(($Q55,$S55,$O55,$K55,$I55,M55),2),SUM($Q55,$S55,$O55,$K55,$I55,M55)-MIN($Q55,$S55,$O55,$K55,$I55,M55)),SUM($Q55,$S55,$O55,$K55,$I55,M55))</f>
        <v>259.53195086907766</v>
      </c>
      <c r="G55" s="83">
        <f>F55/4</f>
        <v>64.882987717269415</v>
      </c>
      <c r="H55" s="127">
        <v>309</v>
      </c>
      <c r="I55" s="68">
        <f>$H$6*(50+50*($H$9-H55)/($H$9-$H$8))</f>
        <v>61.197916666666664</v>
      </c>
      <c r="J55" s="157"/>
      <c r="K55" s="158"/>
      <c r="L55" s="76">
        <v>395</v>
      </c>
      <c r="M55" s="71">
        <f>$L$6*(50+50*($L$9-L55)/($L$9-$L$8))</f>
        <v>67.15517241379311</v>
      </c>
      <c r="N55" s="74">
        <v>308</v>
      </c>
      <c r="O55" s="71">
        <f>$N$6*(50+50*($N$9-N55)/($N$9-$N$8))</f>
        <v>64.512195121951223</v>
      </c>
      <c r="P55" s="70">
        <v>127</v>
      </c>
      <c r="Q55" s="69">
        <f>$P$6*(50+50*($P$9-P55)/($P$9-$P$8))</f>
        <v>66.666666666666671</v>
      </c>
      <c r="R55" s="142"/>
      <c r="S55" s="108"/>
      <c r="T55" s="5"/>
      <c r="V55" s="5"/>
      <c r="W55" s="5"/>
      <c r="X55" s="5"/>
    </row>
    <row r="56" spans="1:24" ht="21.95" customHeight="1">
      <c r="A56" s="63">
        <v>46</v>
      </c>
      <c r="B56" s="135">
        <v>3042</v>
      </c>
      <c r="C56" s="86"/>
      <c r="D56" s="166" t="s">
        <v>52</v>
      </c>
      <c r="E56" s="167"/>
      <c r="F56" s="99">
        <f>IF((COUNT($Q56,$S56,$O56,$K56,$I56,M56))&gt;4,IF((COUNT($Q56,$S56,$O56,$K56,$I56,M56))&gt;5,SUM($Q56,$S56,$O56,$K56,$I56,M56)-SMALL(($Q56,$S56,$O56,$K56,$I56,M56),1)-SMALL(($Q56,$S56,$O56,$K56,$I56,M56),2),SUM($Q56,$S56,$O56,$K56,$I56,M56)-MIN($Q56,$S56,$O56,$K56,$I56,M56)),SUM($Q56,$S56,$O56,$K56,$I56,M56))</f>
        <v>258.51564952550365</v>
      </c>
      <c r="G56" s="83">
        <f>F56/4</f>
        <v>64.628912381375912</v>
      </c>
      <c r="H56" s="207"/>
      <c r="I56" s="204"/>
      <c r="J56" s="70">
        <v>248</v>
      </c>
      <c r="K56" s="77">
        <f>$J$6*(50+50*($J$9-J56)/($J$9-$J$8))</f>
        <v>65.95441595441595</v>
      </c>
      <c r="L56" s="164"/>
      <c r="M56" s="153"/>
      <c r="N56" s="74">
        <v>315</v>
      </c>
      <c r="O56" s="71">
        <f>$N$6*(50+50*($N$9-N56)/($N$9-$N$8))</f>
        <v>63.658536585365852</v>
      </c>
      <c r="P56" s="70">
        <v>126</v>
      </c>
      <c r="Q56" s="69">
        <f>$P$6*(50+50*($P$9-P56)/($P$9-$P$8))</f>
        <v>66.935483870967744</v>
      </c>
      <c r="R56" s="170">
        <v>239</v>
      </c>
      <c r="S56" s="67">
        <f>$R$6*(50+50*($R$9-R56)/($R$9-$R$8))</f>
        <v>61.967213114754102</v>
      </c>
      <c r="T56" s="5"/>
      <c r="V56" s="5"/>
      <c r="W56" s="5"/>
      <c r="X56" s="5"/>
    </row>
    <row r="57" spans="1:24" ht="21.95" customHeight="1">
      <c r="A57" s="63">
        <v>47</v>
      </c>
      <c r="B57" s="135">
        <v>3196</v>
      </c>
      <c r="C57" s="86"/>
      <c r="D57" s="138" t="s">
        <v>112</v>
      </c>
      <c r="E57" s="210"/>
      <c r="F57" s="99">
        <f>IF((COUNT($Q57,$S57,$O57,$K57,$I57,M57))&gt;4,IF((COUNT($Q57,$S57,$O57,$K57,$I57,M57))&gt;5,SUM($Q57,$S57,$O57,$K57,$I57,M57)-SMALL(($Q57,$S57,$O57,$K57,$I57,M57),1)-SMALL(($Q57,$S57,$O57,$K57,$I57,M57),2),SUM($Q57,$S57,$O57,$K57,$I57,M57)-MIN($Q57,$S57,$O57,$K57,$I57,M57)),SUM($Q57,$S57,$O57,$K57,$I57,M57))</f>
        <v>257.47340862960948</v>
      </c>
      <c r="G57" s="83">
        <f>F57/4</f>
        <v>64.36835215740237</v>
      </c>
      <c r="H57" s="179">
        <v>293</v>
      </c>
      <c r="I57" s="68">
        <f>$H$6*(50+50*($H$9-H57)/($H$9-$H$8))</f>
        <v>63.28125</v>
      </c>
      <c r="J57" s="178">
        <v>251</v>
      </c>
      <c r="K57" s="77">
        <f>$J$6*(50+50*($J$9-J57)/($J$9-$J$8))</f>
        <v>65.527065527065531</v>
      </c>
      <c r="L57" s="76">
        <v>571</v>
      </c>
      <c r="M57" s="71">
        <f>$L$6*(50+50*($L$9-L57)/($L$9-$L$8))</f>
        <v>51.982758620689658</v>
      </c>
      <c r="N57" s="124">
        <v>322</v>
      </c>
      <c r="O57" s="71">
        <f>$N$6*(50+50*($N$9-N57)/($N$9-$N$8))</f>
        <v>62.804878048780488</v>
      </c>
      <c r="P57" s="70">
        <v>130</v>
      </c>
      <c r="Q57" s="69">
        <f>$P$6*(50+50*($P$9-P57)/($P$9-$P$8))</f>
        <v>65.86021505376344</v>
      </c>
      <c r="R57" s="142"/>
      <c r="S57" s="108"/>
      <c r="T57" s="5"/>
      <c r="V57" s="5"/>
      <c r="W57" s="5"/>
      <c r="X57" s="5"/>
    </row>
    <row r="58" spans="1:24" ht="21.95" customHeight="1">
      <c r="A58" s="63">
        <v>48</v>
      </c>
      <c r="B58" s="184">
        <v>3178</v>
      </c>
      <c r="C58" s="86"/>
      <c r="D58" s="188" t="s">
        <v>117</v>
      </c>
      <c r="E58" s="167"/>
      <c r="F58" s="99">
        <f>IF((COUNT($Q58,$S58,$O58,$K58,$I58,M58))&gt;4,IF((COUNT($Q58,$S58,$O58,$K58,$I58,M58))&gt;5,SUM($Q58,$S58,$O58,$K58,$I58,M58)-SMALL(($Q58,$S58,$O58,$K58,$I58,M58),1)-SMALL(($Q58,$S58,$O58,$K58,$I58,M58),2),SUM($Q58,$S58,$O58,$K58,$I58,M58)-MIN($Q58,$S58,$O58,$K58,$I58,M58)),SUM($Q58,$S58,$O58,$K58,$I58,M58))</f>
        <v>251.13198298064952</v>
      </c>
      <c r="G58" s="83">
        <f>F58/4</f>
        <v>62.782995745162381</v>
      </c>
      <c r="H58" s="129">
        <v>395</v>
      </c>
      <c r="I58" s="68">
        <f>$H$6*(50+50*($H$9-H58)/($H$9-$H$8))</f>
        <v>50</v>
      </c>
      <c r="J58" s="128">
        <v>213</v>
      </c>
      <c r="K58" s="77">
        <f>$J$6*(50+50*($J$9-J58)/($J$9-$J$8))</f>
        <v>70.940170940170944</v>
      </c>
      <c r="L58" s="76">
        <v>510</v>
      </c>
      <c r="M58" s="71">
        <f>$L$6*(50+50*($L$9-L58)/($L$9-$L$8))</f>
        <v>57.241379310344826</v>
      </c>
      <c r="N58" s="124">
        <v>338</v>
      </c>
      <c r="O58" s="71">
        <f>$N$6*(50+50*($N$9-N58)/($N$9-$N$8))</f>
        <v>60.853658536585364</v>
      </c>
      <c r="P58" s="70">
        <v>144</v>
      </c>
      <c r="Q58" s="69">
        <f>$P$6*(50+50*($P$9-P58)/($P$9-$P$8))</f>
        <v>62.096774193548384</v>
      </c>
      <c r="R58" s="170">
        <v>312</v>
      </c>
      <c r="S58" s="67">
        <f>$R$6*(50+50*($R$9-R58)/($R$9-$R$8))</f>
        <v>50</v>
      </c>
      <c r="T58" s="5"/>
      <c r="V58" s="5"/>
      <c r="W58" s="5"/>
      <c r="X58" s="5"/>
    </row>
    <row r="59" spans="1:24" ht="21.95" customHeight="1">
      <c r="A59" s="63">
        <v>49</v>
      </c>
      <c r="B59" s="184">
        <v>3178</v>
      </c>
      <c r="C59" s="116"/>
      <c r="D59" s="188" t="s">
        <v>113</v>
      </c>
      <c r="E59" s="209"/>
      <c r="F59" s="99">
        <f>IF((COUNT($Q59,$S59,$O59,$K59,$I59,M59))&gt;4,IF((COUNT($Q59,$S59,$O59,$K59,$I59,M59))&gt;5,SUM($Q59,$S59,$O59,$K59,$I59,M59)-SMALL(($Q59,$S59,$O59,$K59,$I59,M59),1)-SMALL(($Q59,$S59,$O59,$K59,$I59,M59),2),SUM($Q59,$S59,$O59,$K59,$I59,M59)-MIN($Q59,$S59,$O59,$K59,$I59,M59)),SUM($Q59,$S59,$O59,$K59,$I59,M59))</f>
        <v>244.21234741387423</v>
      </c>
      <c r="G59" s="83">
        <f>F59/4</f>
        <v>61.053086853468557</v>
      </c>
      <c r="H59" s="127">
        <v>272</v>
      </c>
      <c r="I59" s="68">
        <f>$H$6*(50+50*($H$9-H59)/($H$9-$H$8))</f>
        <v>66.015625</v>
      </c>
      <c r="J59" s="70">
        <v>267</v>
      </c>
      <c r="K59" s="77">
        <f>$J$6*(50+50*($J$9-J59)/($J$9-$J$8))</f>
        <v>63.247863247863251</v>
      </c>
      <c r="L59" s="164"/>
      <c r="M59" s="153"/>
      <c r="N59" s="125">
        <v>397</v>
      </c>
      <c r="O59" s="71">
        <f>$N$6*(50+50*($N$9-N59)/($N$9-$N$8))</f>
        <v>53.658536585365852</v>
      </c>
      <c r="P59" s="70">
        <v>147</v>
      </c>
      <c r="Q59" s="69">
        <f>$P$6*(50+50*($P$9-P59)/($P$9-$P$8))</f>
        <v>61.29032258064516</v>
      </c>
      <c r="R59" s="213">
        <v>312</v>
      </c>
      <c r="S59" s="67">
        <f>$R$6*(50+50*($R$9-R59)/($R$9-$R$8))</f>
        <v>50</v>
      </c>
      <c r="T59" s="5"/>
      <c r="V59" s="5"/>
      <c r="W59" s="5"/>
      <c r="X59" s="5"/>
    </row>
    <row r="60" spans="1:24" ht="21.95" customHeight="1">
      <c r="A60" s="63">
        <v>50</v>
      </c>
      <c r="B60" s="175">
        <v>3109</v>
      </c>
      <c r="C60" s="116"/>
      <c r="D60" s="187" t="s">
        <v>79</v>
      </c>
      <c r="E60" s="172"/>
      <c r="F60" s="99">
        <f>IF((COUNT($Q60,$S60,$O60,$K60,$I60,M60))&gt;4,IF((COUNT($Q60,$S60,$O60,$K60,$I60,M60))&gt;5,SUM($Q60,$S60,$O60,$K60,$I60,M60)-SMALL(($Q60,$S60,$O60,$K60,$I60,M60),1)-SMALL(($Q60,$S60,$O60,$K60,$I60,M60),2),SUM($Q60,$S60,$O60,$K60,$I60,M60)-MIN($Q60,$S60,$O60,$K60,$I60,M60)),SUM($Q60,$S60,$O60,$K60,$I60,M60))</f>
        <v>243.0494210791467</v>
      </c>
      <c r="G60" s="83">
        <f>F60/4</f>
        <v>60.762355269786674</v>
      </c>
      <c r="H60" s="127">
        <v>117</v>
      </c>
      <c r="I60" s="68">
        <f>$H$6*(50+50*($H$9-H60)/($H$9-$H$8))</f>
        <v>86.197916666666657</v>
      </c>
      <c r="J60" s="70">
        <v>115</v>
      </c>
      <c r="K60" s="77">
        <f>$J$6*(50+50*($J$9-J60)/($J$9-$J$8))</f>
        <v>84.900284900284902</v>
      </c>
      <c r="L60" s="164"/>
      <c r="M60" s="153"/>
      <c r="N60" s="74">
        <v>247</v>
      </c>
      <c r="O60" s="71">
        <f>$N$6*(50+50*($N$9-N60)/($N$9-$N$8))</f>
        <v>71.951219512195124</v>
      </c>
      <c r="P60" s="145"/>
      <c r="Q60" s="144"/>
      <c r="R60" s="191"/>
      <c r="S60" s="108"/>
      <c r="T60" s="5"/>
      <c r="V60" s="5"/>
      <c r="W60" s="5"/>
      <c r="X60" s="5"/>
    </row>
    <row r="61" spans="1:24" ht="21.95" customHeight="1">
      <c r="A61" s="63">
        <v>51</v>
      </c>
      <c r="B61" s="109">
        <v>3195</v>
      </c>
      <c r="C61" s="87"/>
      <c r="D61" s="160" t="s">
        <v>114</v>
      </c>
      <c r="E61" s="172"/>
      <c r="F61" s="99">
        <f>IF((COUNT($Q61,$S61,$O61,$K61,$I61,M61))&gt;4,IF((COUNT($Q61,$S61,$O61,$K61,$I61,M61))&gt;5,SUM($Q61,$S61,$O61,$K61,$I61,M61)-SMALL(($Q61,$S61,$O61,$K61,$I61,M61),1)-SMALL(($Q61,$S61,$O61,$K61,$I61,M61),2),SUM($Q61,$S61,$O61,$K61,$I61,M61)-MIN($Q61,$S61,$O61,$K61,$I61,M61)),SUM($Q61,$S61,$O61,$K61,$I61,M61))</f>
        <v>239.96964360807402</v>
      </c>
      <c r="G61" s="83">
        <f>F61/4</f>
        <v>59.992410902018506</v>
      </c>
      <c r="H61" s="118">
        <v>261</v>
      </c>
      <c r="I61" s="68">
        <f>$H$6*(50+50*($H$9-H61)/($H$9-$H$8))</f>
        <v>67.447916666666671</v>
      </c>
      <c r="J61" s="182"/>
      <c r="K61" s="158"/>
      <c r="L61" s="76">
        <v>544</v>
      </c>
      <c r="M61" s="71">
        <f>$L$6*(50+50*($L$9-L61)/($L$9-$L$8))</f>
        <v>54.310344827586206</v>
      </c>
      <c r="N61" s="74">
        <v>346</v>
      </c>
      <c r="O61" s="71">
        <f>$N$6*(50+50*($N$9-N61)/($N$9-$N$8))</f>
        <v>59.878048780487802</v>
      </c>
      <c r="P61" s="70">
        <v>158</v>
      </c>
      <c r="Q61" s="69">
        <f>$P$6*(50+50*($P$9-P61)/($P$9-$P$8))</f>
        <v>58.333333333333336</v>
      </c>
      <c r="R61" s="117"/>
      <c r="S61" s="108"/>
      <c r="T61" s="5"/>
      <c r="V61" s="5"/>
      <c r="W61" s="5"/>
      <c r="X61" s="5"/>
    </row>
    <row r="62" spans="1:24" ht="21.95" customHeight="1">
      <c r="A62" s="63">
        <v>52</v>
      </c>
      <c r="B62" s="185">
        <v>3112</v>
      </c>
      <c r="C62" s="186"/>
      <c r="D62" s="275" t="s">
        <v>92</v>
      </c>
      <c r="E62" s="276"/>
      <c r="F62" s="99">
        <f>IF((COUNT($Q62,$S62,$O62,$K62,$I62,M62))&gt;4,IF((COUNT($Q62,$S62,$O62,$K62,$I62,M62))&gt;5,SUM($Q62,$S62,$O62,$K62,$I62,M62)-SMALL(($Q62,$S62,$O62,$K62,$I62,M62),1)-SMALL(($Q62,$S62,$O62,$K62,$I62,M62),2),SUM($Q62,$S62,$O62,$K62,$I62,M62)-MIN($Q62,$S62,$O62,$K62,$I62,M62)),SUM($Q62,$S62,$O62,$K62,$I62,M62))</f>
        <v>235.7584330050031</v>
      </c>
      <c r="G62" s="83">
        <f>F62/4</f>
        <v>58.939608251250775</v>
      </c>
      <c r="H62" s="118">
        <v>160</v>
      </c>
      <c r="I62" s="68">
        <f>$H$6*(50+50*($H$9-H62)/($H$9-$H$8))</f>
        <v>80.598958333333329</v>
      </c>
      <c r="J62" s="120">
        <v>144</v>
      </c>
      <c r="K62" s="77">
        <f>$J$6*(50+50*($J$9-J62)/($J$9-$J$8))</f>
        <v>80.769230769230774</v>
      </c>
      <c r="L62" s="164"/>
      <c r="M62" s="153"/>
      <c r="N62" s="70">
        <v>227</v>
      </c>
      <c r="O62" s="71">
        <f>$N$6*(50+50*($N$9-N62)/($N$9-$N$8))</f>
        <v>74.390243902439025</v>
      </c>
      <c r="P62" s="145"/>
      <c r="Q62" s="144"/>
      <c r="R62" s="117"/>
      <c r="S62" s="108"/>
      <c r="T62" s="5"/>
      <c r="V62" s="5"/>
      <c r="W62" s="5"/>
      <c r="X62" s="5"/>
    </row>
    <row r="63" spans="1:24" ht="21.95" customHeight="1">
      <c r="A63" s="63">
        <v>53</v>
      </c>
      <c r="B63" s="109">
        <v>3110</v>
      </c>
      <c r="C63" s="87"/>
      <c r="D63" s="133" t="s">
        <v>120</v>
      </c>
      <c r="E63" s="277"/>
      <c r="F63" s="99">
        <f>IF((COUNT($Q63,$S63,$O63,$K63,$I63,M63))&gt;4,IF((COUNT($Q63,$S63,$O63,$K63,$I63,M63))&gt;5,SUM($Q63,$S63,$O63,$K63,$I63,M63)-SMALL(($Q63,$S63,$O63,$K63,$I63,M63),1)-SMALL(($Q63,$S63,$O63,$K63,$I63,M63),2),SUM($Q63,$S63,$O63,$K63,$I63,M63)-MIN($Q63,$S63,$O63,$K63,$I63,M63)),SUM($Q63,$S63,$O63,$K63,$I63,M63))</f>
        <v>227.57319757589156</v>
      </c>
      <c r="G63" s="83">
        <f>F63/4</f>
        <v>56.893299393972889</v>
      </c>
      <c r="H63" s="118">
        <v>318</v>
      </c>
      <c r="I63" s="68">
        <f>$H$6*(50+50*($H$9-H63)/($H$9-$H$8))</f>
        <v>60.026041666666664</v>
      </c>
      <c r="J63" s="120">
        <v>258</v>
      </c>
      <c r="K63" s="77">
        <f>$J$6*(50+50*($J$9-J63)/($J$9-$J$8))</f>
        <v>64.529914529914535</v>
      </c>
      <c r="L63" s="76">
        <v>559</v>
      </c>
      <c r="M63" s="71">
        <f>$L$6*(50+50*($L$9-L63)/($L$9-$L$8))</f>
        <v>53.017241379310342</v>
      </c>
      <c r="N63" s="143"/>
      <c r="O63" s="153"/>
      <c r="P63" s="74"/>
      <c r="Q63" s="69"/>
      <c r="R63" s="98">
        <v>312</v>
      </c>
      <c r="S63" s="67">
        <f>$R$6*(50+50*($R$9-R63)/($R$9-$R$8))</f>
        <v>50</v>
      </c>
      <c r="T63" s="5"/>
      <c r="V63" s="5"/>
      <c r="W63" s="5"/>
      <c r="X63" s="5"/>
    </row>
    <row r="64" spans="1:24" ht="21.95" customHeight="1">
      <c r="A64" s="63">
        <v>54</v>
      </c>
      <c r="B64" s="109">
        <v>3202</v>
      </c>
      <c r="C64" s="87"/>
      <c r="D64" s="160" t="s">
        <v>115</v>
      </c>
      <c r="E64" s="172"/>
      <c r="F64" s="99">
        <f>IF((COUNT($Q64,$S64,$O64,$K64,$I64,M64))&gt;4,IF((COUNT($Q64,$S64,$O64,$K64,$I64,M64))&gt;5,SUM($Q64,$S64,$O64,$K64,$I64,M64)-SMALL(($Q64,$S64,$O64,$K64,$I64,M64),1)-SMALL(($Q64,$S64,$O64,$K64,$I64,M64),2),SUM($Q64,$S64,$O64,$K64,$I64,M64)-MIN($Q64,$S64,$O64,$K64,$I64,M64)),SUM($Q64,$S64,$O64,$K64,$I64,M64))</f>
        <v>220.57569629637555</v>
      </c>
      <c r="G64" s="83">
        <f>F64/4</f>
        <v>55.143924074093889</v>
      </c>
      <c r="H64" s="118">
        <v>300</v>
      </c>
      <c r="I64" s="68">
        <f>$H$6*(50+50*($H$9-H64)/($H$9-$H$8))</f>
        <v>62.369791666666664</v>
      </c>
      <c r="J64" s="120">
        <v>337</v>
      </c>
      <c r="K64" s="77">
        <f>$J$6*(50+50*($J$9-J64)/($J$9-$J$8))</f>
        <v>53.276353276353277</v>
      </c>
      <c r="L64" s="76">
        <v>568</v>
      </c>
      <c r="M64" s="71">
        <f>$L$6*(50+50*($L$9-L64)/($L$9-$L$8))</f>
        <v>52.241379310344826</v>
      </c>
      <c r="N64" s="125">
        <v>427</v>
      </c>
      <c r="O64" s="71">
        <f>$N$6*(50+50*($N$9-N64)/($N$9-$N$8))</f>
        <v>50</v>
      </c>
      <c r="P64" s="70">
        <v>179</v>
      </c>
      <c r="Q64" s="69">
        <f>$P$6*(50+50*($P$9-P64)/($P$9-$P$8))</f>
        <v>52.688172043010752</v>
      </c>
      <c r="R64" s="117"/>
      <c r="S64" s="108"/>
      <c r="T64" s="5"/>
      <c r="V64" s="5"/>
      <c r="W64" s="148"/>
      <c r="X64" s="5"/>
    </row>
    <row r="65" spans="1:24" ht="21.95" customHeight="1">
      <c r="A65" s="63">
        <v>55</v>
      </c>
      <c r="B65" s="84">
        <v>3188</v>
      </c>
      <c r="C65" s="85"/>
      <c r="D65" s="27" t="s">
        <v>109</v>
      </c>
      <c r="E65" s="47"/>
      <c r="F65" s="99">
        <f>IF((COUNT($Q65,$S65,$O65,$K65,$I65,M65))&gt;4,IF((COUNT($Q65,$S65,$O65,$K65,$I65,M65))&gt;5,SUM($Q65,$S65,$O65,$K65,$I65,M65)-SMALL(($Q65,$S65,$O65,$K65,$I65,M65),1)-SMALL(($Q65,$S65,$O65,$K65,$I65,M65),2),SUM($Q65,$S65,$O65,$K65,$I65,M65)-MIN($Q65,$S65,$O65,$K65,$I65,M65)),SUM($Q65,$S65,$O65,$K65,$I65,M65))</f>
        <v>218.27344294021361</v>
      </c>
      <c r="G65" s="83">
        <f>F65/4</f>
        <v>54.568360735053403</v>
      </c>
      <c r="H65" s="203"/>
      <c r="I65" s="204"/>
      <c r="J65" s="162"/>
      <c r="K65" s="158"/>
      <c r="L65" s="76">
        <v>313</v>
      </c>
      <c r="M65" s="71">
        <f>$L$6*(50+50*($L$9-L65)/($L$9-$L$8))</f>
        <v>74.224137931034477</v>
      </c>
      <c r="N65" s="105">
        <v>273</v>
      </c>
      <c r="O65" s="71">
        <f>$N$6*(50+50*($N$9-N65)/($N$9-$N$8))</f>
        <v>68.780487804878049</v>
      </c>
      <c r="P65" s="70">
        <v>95</v>
      </c>
      <c r="Q65" s="69">
        <f>$P$6*(50+50*($P$9-P65)/($P$9-$P$8))</f>
        <v>75.268817204301072</v>
      </c>
      <c r="R65" s="107"/>
      <c r="S65" s="108"/>
      <c r="T65" s="5"/>
      <c r="V65" s="5"/>
      <c r="W65" s="148"/>
      <c r="X65" s="5"/>
    </row>
    <row r="66" spans="1:24" ht="21.95" customHeight="1">
      <c r="A66" s="63">
        <v>56</v>
      </c>
      <c r="B66" s="114">
        <v>3187</v>
      </c>
      <c r="C66" s="113"/>
      <c r="D66" s="27" t="s">
        <v>121</v>
      </c>
      <c r="E66" s="47"/>
      <c r="F66" s="99">
        <f>IF((COUNT($Q66,$S66,$O66,$K66,$I66,M66))&gt;4,IF((COUNT($Q66,$S66,$O66,$K66,$I66,M66))&gt;5,SUM($Q66,$S66,$O66,$K66,$I66,M66)-SMALL(($Q66,$S66,$O66,$K66,$I66,M66),1)-SMALL(($Q66,$S66,$O66,$K66,$I66,M66),2),SUM($Q66,$S66,$O66,$K66,$I66,M66)-MIN($Q66,$S66,$O66,$K66,$I66,M66)),SUM($Q66,$S66,$O66,$K66,$I66,M66))</f>
        <v>206.57321015559296</v>
      </c>
      <c r="G66" s="83">
        <f>F66/4</f>
        <v>51.64330253889824</v>
      </c>
      <c r="H66" s="88">
        <v>206</v>
      </c>
      <c r="I66" s="68">
        <f>$H$6*(50+50*($H$9-H66)/($H$9-$H$8))</f>
        <v>74.609375</v>
      </c>
      <c r="J66" s="162"/>
      <c r="K66" s="158"/>
      <c r="L66" s="76">
        <v>434</v>
      </c>
      <c r="M66" s="71">
        <f>$L$6*(50+50*($L$9-L66)/($L$9-$L$8))</f>
        <v>63.793103448275858</v>
      </c>
      <c r="N66" s="74">
        <v>278</v>
      </c>
      <c r="O66" s="71">
        <f>$N$6*(50+50*($N$9-N66)/($N$9-$N$8))</f>
        <v>68.170731707317074</v>
      </c>
      <c r="P66" s="145"/>
      <c r="Q66" s="144"/>
      <c r="R66" s="107"/>
      <c r="S66" s="108"/>
      <c r="T66" s="5"/>
      <c r="V66" s="5"/>
      <c r="W66" s="5"/>
      <c r="X66" s="5"/>
    </row>
    <row r="67" spans="1:24" ht="21.95" customHeight="1">
      <c r="A67" s="63">
        <v>57</v>
      </c>
      <c r="B67" s="84">
        <v>3186</v>
      </c>
      <c r="C67" s="85"/>
      <c r="D67" s="27" t="s">
        <v>110</v>
      </c>
      <c r="E67" s="47"/>
      <c r="F67" s="99">
        <f>IF((COUNT($Q67,$S67,$O67,$K67,$I67,M67))&gt;4,IF((COUNT($Q67,$S67,$O67,$K67,$I67,M67))&gt;5,SUM($Q67,$S67,$O67,$K67,$I67,M67)-SMALL(($Q67,$S67,$O67,$K67,$I67,M67),1)-SMALL(($Q67,$S67,$O67,$K67,$I67,M67),2),SUM($Q67,$S67,$O67,$K67,$I67,M67)-MIN($Q67,$S67,$O67,$K67,$I67,M67)),SUM($Q67,$S67,$O67,$K67,$I67,M67))</f>
        <v>191.78273892287729</v>
      </c>
      <c r="G67" s="83">
        <f>F67/4</f>
        <v>47.945684730719321</v>
      </c>
      <c r="H67" s="88">
        <v>258</v>
      </c>
      <c r="I67" s="68">
        <f>$H$6*(50+50*($H$9-H67)/($H$9-$H$8))</f>
        <v>67.838541666666671</v>
      </c>
      <c r="J67" s="162"/>
      <c r="K67" s="158"/>
      <c r="L67" s="76">
        <v>547</v>
      </c>
      <c r="M67" s="71">
        <f>$L$6*(50+50*($L$9-L67)/($L$9-$L$8))</f>
        <v>54.051724137931032</v>
      </c>
      <c r="N67" s="212"/>
      <c r="O67" s="153"/>
      <c r="P67" s="70">
        <v>115</v>
      </c>
      <c r="Q67" s="69">
        <f>$P$6*(50+50*($P$9-P67)/($P$9-$P$8))</f>
        <v>69.892473118279568</v>
      </c>
      <c r="R67" s="107"/>
      <c r="S67" s="108"/>
      <c r="T67" s="5"/>
      <c r="V67" s="5"/>
      <c r="W67" s="5"/>
      <c r="X67" s="5"/>
    </row>
    <row r="68" spans="1:24" ht="21.95" customHeight="1">
      <c r="A68" s="63">
        <v>58</v>
      </c>
      <c r="B68" s="84">
        <v>3138</v>
      </c>
      <c r="C68" s="85"/>
      <c r="D68" s="93" t="s">
        <v>80</v>
      </c>
      <c r="E68" s="94"/>
      <c r="F68" s="99">
        <f>IF((COUNT($Q68,$S68,$O68,$K68,$I68,M68))&gt;4,IF((COUNT($Q68,$S68,$O68,$K68,$I68,M68))&gt;5,SUM($Q68,$S68,$O68,$K68,$I68,M68)-SMALL(($Q68,$S68,$O68,$K68,$I68,M68),1)-SMALL(($Q68,$S68,$O68,$K68,$I68,M68),2),SUM($Q68,$S68,$O68,$K68,$I68,M68)-MIN($Q68,$S68,$O68,$K68,$I68,M68)),SUM($Q68,$S68,$O68,$K68,$I68,M68))</f>
        <v>177.5657372378684</v>
      </c>
      <c r="G68" s="83">
        <f>F68/4</f>
        <v>44.391434309467101</v>
      </c>
      <c r="H68" s="203"/>
      <c r="I68" s="204"/>
      <c r="J68" s="72">
        <v>323</v>
      </c>
      <c r="K68" s="77">
        <f>$J$6*(50+50*($J$9-J68)/($J$9-$J$8))</f>
        <v>55.270655270655269</v>
      </c>
      <c r="L68" s="164"/>
      <c r="M68" s="153"/>
      <c r="N68" s="150"/>
      <c r="O68" s="153"/>
      <c r="P68" s="70">
        <v>189</v>
      </c>
      <c r="Q68" s="69">
        <f>$P$6*(50+50*($P$9-P68)/($P$9-$P$8))</f>
        <v>50</v>
      </c>
      <c r="R68" s="66">
        <v>176</v>
      </c>
      <c r="S68" s="67">
        <f>$R$6*(50+50*($R$9-R68)/($R$9-$R$8))</f>
        <v>72.295081967213122</v>
      </c>
      <c r="T68" s="5"/>
      <c r="V68" s="5"/>
      <c r="W68" s="5"/>
      <c r="X68" s="5"/>
    </row>
    <row r="69" spans="1:24" ht="21.95" customHeight="1">
      <c r="A69" s="63">
        <v>59</v>
      </c>
      <c r="B69" s="84">
        <v>3213</v>
      </c>
      <c r="C69" s="85"/>
      <c r="D69" s="93" t="s">
        <v>123</v>
      </c>
      <c r="E69" s="94"/>
      <c r="F69" s="99">
        <f>IF((COUNT($Q69,$S69,$O69,$K69,$I69,M69))&gt;4,IF((COUNT($Q69,$S69,$O69,$K69,$I69,M69))&gt;5,SUM($Q69,$S69,$O69,$K69,$I69,M69)-SMALL(($Q69,$S69,$O69,$K69,$I69,M69),1)-SMALL(($Q69,$S69,$O69,$K69,$I69,M69),2),SUM($Q69,$S69,$O69,$K69,$I69,M69)-MIN($Q69,$S69,$O69,$K69,$I69,M69)),SUM($Q69,$S69,$O69,$K69,$I69,M69))</f>
        <v>168.46064814814815</v>
      </c>
      <c r="G69" s="83">
        <f>F69/4</f>
        <v>42.115162037037038</v>
      </c>
      <c r="H69" s="88">
        <v>367</v>
      </c>
      <c r="I69" s="68">
        <f>$H$6*(50+50*($H$9-H69)/($H$9-$H$8))</f>
        <v>53.645833333333336</v>
      </c>
      <c r="J69" s="72">
        <v>256</v>
      </c>
      <c r="K69" s="77">
        <f>$J$6*(50+50*($J$9-J69)/($J$9-$J$8))</f>
        <v>64.81481481481481</v>
      </c>
      <c r="L69" s="164"/>
      <c r="M69" s="153"/>
      <c r="N69" s="130">
        <v>427</v>
      </c>
      <c r="O69" s="71">
        <f>$N$6*(50+50*($N$9-N69)/($N$9-$N$8))</f>
        <v>50</v>
      </c>
      <c r="P69" s="145"/>
      <c r="Q69" s="144"/>
      <c r="R69" s="107"/>
      <c r="S69" s="108"/>
      <c r="T69" s="5"/>
      <c r="V69" s="5"/>
      <c r="W69" s="5"/>
      <c r="X69" s="5"/>
    </row>
    <row r="70" spans="1:24" ht="21.95" customHeight="1">
      <c r="A70" s="63">
        <v>60</v>
      </c>
      <c r="B70" s="84">
        <v>3212</v>
      </c>
      <c r="C70" s="85"/>
      <c r="D70" s="27" t="s">
        <v>124</v>
      </c>
      <c r="E70" s="47"/>
      <c r="F70" s="99">
        <f>IF((COUNT($Q70,$S70,$O70,$K70,$I70,M70))&gt;4,IF((COUNT($Q70,$S70,$O70,$K70,$I70,M70))&gt;5,SUM($Q70,$S70,$O70,$K70,$I70,M70)-SMALL(($Q70,$S70,$O70,$K70,$I70,M70),1)-SMALL(($Q70,$S70,$O70,$K70,$I70,M70),2),SUM($Q70,$S70,$O70,$K70,$I70,M70)-MIN($Q70,$S70,$O70,$K70,$I70,M70)),SUM($Q70,$S70,$O70,$K70,$I70,M70))</f>
        <v>154.13105413105413</v>
      </c>
      <c r="G70" s="83">
        <f>F70/4</f>
        <v>38.532763532763532</v>
      </c>
      <c r="H70" s="88">
        <v>395</v>
      </c>
      <c r="I70" s="68">
        <f>$H$6*(50+50*($H$9-H70)/($H$9-$H$8))</f>
        <v>50</v>
      </c>
      <c r="J70" s="72">
        <v>331</v>
      </c>
      <c r="K70" s="77">
        <f>$J$6*(50+50*($J$9-J70)/($J$9-$J$8))</f>
        <v>54.131054131054128</v>
      </c>
      <c r="L70" s="164"/>
      <c r="M70" s="153"/>
      <c r="N70" s="130">
        <v>427</v>
      </c>
      <c r="O70" s="71">
        <f>$N$6*(50+50*($N$9-N70)/($N$9-$N$8))</f>
        <v>50</v>
      </c>
      <c r="P70" s="145"/>
      <c r="Q70" s="144"/>
      <c r="R70" s="107"/>
      <c r="S70" s="108"/>
      <c r="T70" s="5"/>
      <c r="V70" s="5"/>
      <c r="W70" s="5"/>
      <c r="X70" s="5"/>
    </row>
    <row r="71" spans="1:24" ht="21.95" customHeight="1">
      <c r="A71" s="63">
        <v>61</v>
      </c>
      <c r="B71" s="84">
        <v>3207</v>
      </c>
      <c r="C71" s="85"/>
      <c r="D71" s="93" t="s">
        <v>125</v>
      </c>
      <c r="E71" s="94"/>
      <c r="F71" s="99">
        <f>IF((COUNT($Q71,$S71,$O71,$K71,$I71,M71))&gt;4,IF((COUNT($Q71,$S71,$O71,$K71,$I71,M71))&gt;5,SUM($Q71,$S71,$O71,$K71,$I71,M71)-SMALL(($Q71,$S71,$O71,$K71,$I71,M71),1)-SMALL(($Q71,$S71,$O71,$K71,$I71,M71),2),SUM($Q71,$S71,$O71,$K71,$I71,M71)-MIN($Q71,$S71,$O71,$K71,$I71,M71)),SUM($Q71,$S71,$O71,$K71,$I71,M71))</f>
        <v>152.27920227920228</v>
      </c>
      <c r="G71" s="83">
        <f>F71/4</f>
        <v>38.06980056980057</v>
      </c>
      <c r="H71" s="88">
        <v>395</v>
      </c>
      <c r="I71" s="68">
        <f>$H$6*(50+50*($H$9-H71)/($H$9-$H$8))</f>
        <v>50</v>
      </c>
      <c r="J71" s="72">
        <v>344</v>
      </c>
      <c r="K71" s="77">
        <f>$J$6*(50+50*($J$9-J71)/($J$9-$J$8))</f>
        <v>52.279202279202281</v>
      </c>
      <c r="L71" s="164"/>
      <c r="M71" s="153"/>
      <c r="N71" s="125">
        <v>427</v>
      </c>
      <c r="O71" s="71">
        <f>$N$6*(50+50*($N$9-N71)/($N$9-$N$8))</f>
        <v>50</v>
      </c>
      <c r="P71" s="145"/>
      <c r="Q71" s="144"/>
      <c r="R71" s="107"/>
      <c r="S71" s="108"/>
      <c r="T71" s="5"/>
      <c r="V71" s="5"/>
      <c r="W71" s="5"/>
      <c r="X71" s="5"/>
    </row>
    <row r="72" spans="1:24" ht="21.95" customHeight="1">
      <c r="A72" s="63">
        <v>62</v>
      </c>
      <c r="B72" s="84">
        <v>3175</v>
      </c>
      <c r="C72" s="85"/>
      <c r="D72" s="93" t="s">
        <v>122</v>
      </c>
      <c r="E72" s="94"/>
      <c r="F72" s="99">
        <f>IF((COUNT($Q72,$S72,$O72,$K72,$I72,M72))&gt;4,IF((COUNT($Q72,$S72,$O72,$K72,$I72,M72))&gt;5,SUM($Q72,$S72,$O72,$K72,$I72,M72)-SMALL(($Q72,$S72,$O72,$K72,$I72,M72),1)-SMALL(($Q72,$S72,$O72,$K72,$I72,M72),2),SUM($Q72,$S72,$O72,$K72,$I72,M72)-MIN($Q72,$S72,$O72,$K72,$I72,M72)),SUM($Q72,$S72,$O72,$K72,$I72,M72))</f>
        <v>138.34691061253562</v>
      </c>
      <c r="G72" s="83">
        <f>F72/4</f>
        <v>34.586727653133906</v>
      </c>
      <c r="H72" s="88">
        <v>246</v>
      </c>
      <c r="I72" s="68">
        <f>$H$6*(50+50*($H$9-H72)/($H$9-$H$8))</f>
        <v>69.401041666666671</v>
      </c>
      <c r="J72" s="72">
        <v>227</v>
      </c>
      <c r="K72" s="77">
        <f>$J$6*(50+50*($J$9-J72)/($J$9-$J$8))</f>
        <v>68.945868945868938</v>
      </c>
      <c r="L72" s="164"/>
      <c r="M72" s="153"/>
      <c r="N72" s="143"/>
      <c r="O72" s="153"/>
      <c r="P72" s="145"/>
      <c r="Q72" s="144"/>
      <c r="R72" s="107"/>
      <c r="S72" s="108"/>
      <c r="T72" s="5"/>
      <c r="V72" s="5"/>
      <c r="W72" s="5"/>
      <c r="X72" s="5"/>
    </row>
    <row r="73" spans="1:24" ht="21.95" customHeight="1">
      <c r="A73" s="63">
        <v>63</v>
      </c>
      <c r="B73" s="84">
        <v>3198</v>
      </c>
      <c r="C73" s="85"/>
      <c r="D73" s="93" t="s">
        <v>128</v>
      </c>
      <c r="E73" s="94"/>
      <c r="F73" s="99">
        <f>IF((COUNT($Q73,$S73,$O73,$K73,$I73,M73))&gt;4,IF((COUNT($Q73,$S73,$O73,$K73,$I73,M73))&gt;5,SUM($Q73,$S73,$O73,$K73,$I73,M73)-SMALL(($Q73,$S73,$O73,$K73,$I73,M73),1)-SMALL(($Q73,$S73,$O73,$K73,$I73,M73),2),SUM($Q73,$S73,$O73,$K73,$I73,M73)-MIN($Q73,$S73,$O73,$K73,$I73,M73)),SUM($Q73,$S73,$O73,$K73,$I73,M73))</f>
        <v>118.91804665242165</v>
      </c>
      <c r="G73" s="83">
        <f>F73/4</f>
        <v>29.729511663105413</v>
      </c>
      <c r="H73" s="88">
        <v>288</v>
      </c>
      <c r="I73" s="68">
        <f>$H$6*(50+50*($H$9-H73)/($H$9-$H$8))</f>
        <v>63.932291666666664</v>
      </c>
      <c r="J73" s="72">
        <v>325</v>
      </c>
      <c r="K73" s="77">
        <f>$J$6*(50+50*($J$9-J73)/($J$9-$J$8))</f>
        <v>54.985754985754987</v>
      </c>
      <c r="L73" s="164"/>
      <c r="M73" s="153"/>
      <c r="N73" s="150"/>
      <c r="O73" s="153"/>
      <c r="P73" s="145"/>
      <c r="Q73" s="144"/>
      <c r="R73" s="107"/>
      <c r="S73" s="108"/>
      <c r="T73" s="5"/>
      <c r="V73" s="5"/>
      <c r="W73" s="5"/>
      <c r="X73" s="5"/>
    </row>
    <row r="74" spans="1:24" ht="21.95" customHeight="1">
      <c r="A74" s="63">
        <v>64</v>
      </c>
      <c r="B74" s="84">
        <v>3209</v>
      </c>
      <c r="C74" s="85"/>
      <c r="D74" s="93" t="s">
        <v>130</v>
      </c>
      <c r="E74" s="94"/>
      <c r="F74" s="99">
        <f>IF((COUNT($Q74,$S74,$O74,$K74,$I74,M74))&gt;4,IF((COUNT($Q74,$S74,$O74,$K74,$I74,M74))&gt;5,SUM($Q74,$S74,$O74,$K74,$I74,M74)-SMALL(($Q74,$S74,$O74,$K74,$I74,M74),1)-SMALL(($Q74,$S74,$O74,$K74,$I74,M74),2),SUM($Q74,$S74,$O74,$K74,$I74,M74)-MIN($Q74,$S74,$O74,$K74,$I74,M74)),SUM($Q74,$S74,$O74,$K74,$I74,M74))</f>
        <v>101.171875</v>
      </c>
      <c r="G74" s="83">
        <f>F74/4</f>
        <v>25.29296875</v>
      </c>
      <c r="H74" s="88">
        <v>386</v>
      </c>
      <c r="I74" s="68">
        <f>$H$6*(50+50*($H$9-H74)/($H$9-$H$8))</f>
        <v>51.171875</v>
      </c>
      <c r="J74" s="162"/>
      <c r="K74" s="158"/>
      <c r="L74" s="164"/>
      <c r="M74" s="153"/>
      <c r="N74" s="130">
        <v>427</v>
      </c>
      <c r="O74" s="71">
        <f>$N$6*(50+50*($N$9-N74)/($N$9-$N$8))</f>
        <v>50</v>
      </c>
      <c r="P74" s="145"/>
      <c r="Q74" s="144"/>
      <c r="R74" s="107"/>
      <c r="S74" s="108"/>
      <c r="T74" s="5"/>
      <c r="V74" s="5"/>
      <c r="W74" s="5"/>
      <c r="X74" s="5"/>
    </row>
    <row r="75" spans="1:24" ht="21.95" customHeight="1">
      <c r="A75" s="63">
        <v>65</v>
      </c>
      <c r="B75" s="84">
        <v>3098</v>
      </c>
      <c r="C75" s="85"/>
      <c r="D75" s="139" t="s">
        <v>96</v>
      </c>
      <c r="E75" s="141"/>
      <c r="F75" s="99">
        <f>IF((COUNT($Q75,$S75,$O75,$K75,$I75,M75))&gt;4,IF((COUNT($Q75,$S75,$O75,$K75,$I75,M75))&gt;5,SUM($Q75,$S75,$O75,$K75,$I75,M75)-SMALL(($Q75,$S75,$O75,$K75,$I75,M75),1)-SMALL(($Q75,$S75,$O75,$K75,$I75,M75),2),SUM($Q75,$S75,$O75,$K75,$I75,M75)-MIN($Q75,$S75,$O75,$K75,$I75,M75)),SUM($Q75,$S75,$O75,$K75,$I75,M75))</f>
        <v>100</v>
      </c>
      <c r="G75" s="83">
        <f>F75/4</f>
        <v>25</v>
      </c>
      <c r="H75" s="203"/>
      <c r="I75" s="204"/>
      <c r="J75" s="162"/>
      <c r="K75" s="158"/>
      <c r="L75" s="164"/>
      <c r="M75" s="153"/>
      <c r="N75" s="130">
        <v>427</v>
      </c>
      <c r="O75" s="71">
        <f>$N$6*(50+50*($N$9-N75)/($N$9-$N$8))</f>
        <v>50</v>
      </c>
      <c r="P75" s="143"/>
      <c r="Q75" s="144"/>
      <c r="R75" s="66">
        <v>312</v>
      </c>
      <c r="S75" s="67">
        <f>$R$6*(50+50*($R$9-R75)/($R$9-$R$8))</f>
        <v>50</v>
      </c>
      <c r="T75" s="5"/>
      <c r="V75" s="5"/>
      <c r="W75" s="5"/>
      <c r="X75" s="5"/>
    </row>
    <row r="76" spans="1:24" ht="21.95" customHeight="1">
      <c r="A76" s="63">
        <v>66</v>
      </c>
      <c r="B76" s="84">
        <v>3044</v>
      </c>
      <c r="C76" s="85"/>
      <c r="D76" s="93" t="s">
        <v>63</v>
      </c>
      <c r="E76" s="94"/>
      <c r="F76" s="99">
        <f>IF((COUNT($Q76,$S76,$O76,$K76,$I76,M76))&gt;4,IF((COUNT($Q76,$S76,$O76,$K76,$I76,M76))&gt;5,SUM($Q76,$S76,$O76,$K76,$I76,M76)-SMALL(($Q76,$S76,$O76,$K76,$I76,M76),1)-SMALL(($Q76,$S76,$O76,$K76,$I76,M76),2),SUM($Q76,$S76,$O76,$K76,$I76,M76)-MIN($Q76,$S76,$O76,$K76,$I76,M76)),SUM($Q76,$S76,$O76,$K76,$I76,M76))</f>
        <v>100</v>
      </c>
      <c r="G76" s="83">
        <f>F76/4</f>
        <v>25</v>
      </c>
      <c r="H76" s="203"/>
      <c r="I76" s="204"/>
      <c r="J76" s="162"/>
      <c r="K76" s="158"/>
      <c r="L76" s="76">
        <v>594</v>
      </c>
      <c r="M76" s="71">
        <f>$L$6*(50+50*($L$9-L76)/($L$9-$L$8))</f>
        <v>50</v>
      </c>
      <c r="N76" s="150"/>
      <c r="O76" s="153"/>
      <c r="P76" s="70">
        <v>189</v>
      </c>
      <c r="Q76" s="69">
        <f>$P$6*(50+50*($P$9-P76)/($P$9-$P$8))</f>
        <v>50</v>
      </c>
      <c r="R76" s="107"/>
      <c r="S76" s="108"/>
      <c r="T76" s="5"/>
      <c r="V76" s="5"/>
      <c r="W76" s="5"/>
      <c r="X76" s="5"/>
    </row>
    <row r="77" spans="1:24" ht="21.95" customHeight="1">
      <c r="A77" s="63">
        <v>67</v>
      </c>
      <c r="B77" s="84">
        <v>3043</v>
      </c>
      <c r="C77" s="85"/>
      <c r="D77" s="93" t="s">
        <v>64</v>
      </c>
      <c r="E77" s="94"/>
      <c r="F77" s="99">
        <f>IF((COUNT($Q77,$S77,$O77,$K77,$I77,M77))&gt;4,IF((COUNT($Q77,$S77,$O77,$K77,$I77,M77))&gt;5,SUM($Q77,$S77,$O77,$K77,$I77,M77)-SMALL(($Q77,$S77,$O77,$K77,$I77,M77),1)-SMALL(($Q77,$S77,$O77,$K77,$I77,M77),2),SUM($Q77,$S77,$O77,$K77,$I77,M77)-MIN($Q77,$S77,$O77,$K77,$I77,M77)),SUM($Q77,$S77,$O77,$K77,$I77,M77))</f>
        <v>100</v>
      </c>
      <c r="G77" s="83">
        <f>F77/4</f>
        <v>25</v>
      </c>
      <c r="H77" s="203"/>
      <c r="I77" s="204"/>
      <c r="J77" s="162"/>
      <c r="K77" s="158"/>
      <c r="L77" s="76">
        <v>594</v>
      </c>
      <c r="M77" s="71">
        <f>$L$6*(50+50*($L$9-L77)/($L$9-$L$8))</f>
        <v>50</v>
      </c>
      <c r="N77" s="150"/>
      <c r="O77" s="153"/>
      <c r="P77" s="70">
        <v>189</v>
      </c>
      <c r="Q77" s="69">
        <f>$P$6*(50+50*($P$9-P77)/($P$9-$P$8))</f>
        <v>50</v>
      </c>
      <c r="R77" s="107"/>
      <c r="S77" s="108"/>
      <c r="T77" s="5"/>
      <c r="V77" s="5"/>
      <c r="W77" s="5"/>
      <c r="X77" s="5"/>
    </row>
    <row r="78" spans="1:24" ht="21.95" customHeight="1">
      <c r="A78" s="63">
        <v>68</v>
      </c>
      <c r="B78" s="84">
        <v>3208</v>
      </c>
      <c r="C78" s="85"/>
      <c r="D78" s="93" t="s">
        <v>129</v>
      </c>
      <c r="E78" s="94"/>
      <c r="F78" s="99">
        <f>IF((COUNT($Q78,$S78,$O78,$K78,$I78,M78))&gt;4,IF((COUNT($Q78,$S78,$O78,$K78,$I78,M78))&gt;5,SUM($Q78,$S78,$O78,$K78,$I78,M78)-SMALL(($Q78,$S78,$O78,$K78,$I78,M78),1)-SMALL(($Q78,$S78,$O78,$K78,$I78,M78),2),SUM($Q78,$S78,$O78,$K78,$I78,M78)-MIN($Q78,$S78,$O78,$K78,$I78,M78)),SUM($Q78,$S78,$O78,$K78,$I78,M78))</f>
        <v>100</v>
      </c>
      <c r="G78" s="83">
        <f>F78/4</f>
        <v>25</v>
      </c>
      <c r="H78" s="88">
        <v>395</v>
      </c>
      <c r="I78" s="68">
        <f>$H$6*(50+50*($H$9-H78)/($H$9-$H$8))</f>
        <v>50</v>
      </c>
      <c r="J78" s="162"/>
      <c r="K78" s="158"/>
      <c r="L78" s="164"/>
      <c r="M78" s="153"/>
      <c r="N78" s="130">
        <v>427</v>
      </c>
      <c r="O78" s="71">
        <f>$N$6*(50+50*($N$9-N78)/($N$9-$N$8))</f>
        <v>50</v>
      </c>
      <c r="P78" s="145"/>
      <c r="Q78" s="144"/>
      <c r="R78" s="107"/>
      <c r="S78" s="108"/>
      <c r="T78" s="5"/>
      <c r="V78" s="5"/>
      <c r="W78" s="5"/>
      <c r="X78" s="5"/>
    </row>
    <row r="79" spans="1:24" ht="21.95" customHeight="1">
      <c r="A79" s="63">
        <v>69</v>
      </c>
      <c r="B79" s="84">
        <v>3197</v>
      </c>
      <c r="C79" s="85"/>
      <c r="D79" s="27" t="s">
        <v>127</v>
      </c>
      <c r="E79" s="48"/>
      <c r="F79" s="99">
        <f>IF((COUNT($Q79,$S79,$O79,$K79,$I79,M79))&gt;4,IF((COUNT($Q79,$S79,$O79,$K79,$I79,M79))&gt;5,SUM($Q79,$S79,$O79,$K79,$I79,M79)-SMALL(($Q79,$S79,$O79,$K79,$I79,M79),1)-SMALL(($Q79,$S79,$O79,$K79,$I79,M79),2),SUM($Q79,$S79,$O79,$K79,$I79,M79)-MIN($Q79,$S79,$O79,$K79,$I79,M79)),SUM($Q79,$S79,$O79,$K79,$I79,M79))</f>
        <v>67.806267806267812</v>
      </c>
      <c r="G79" s="83">
        <f>F79/4</f>
        <v>16.951566951566953</v>
      </c>
      <c r="H79" s="203"/>
      <c r="I79" s="204"/>
      <c r="J79" s="72">
        <v>235</v>
      </c>
      <c r="K79" s="77">
        <f>$J$6*(50+50*($J$9-J79)/($J$9-$J$8))</f>
        <v>67.806267806267812</v>
      </c>
      <c r="L79" s="164"/>
      <c r="M79" s="153"/>
      <c r="N79" s="150"/>
      <c r="O79" s="153"/>
      <c r="P79" s="143"/>
      <c r="Q79" s="144"/>
      <c r="R79" s="107"/>
      <c r="S79" s="108"/>
      <c r="T79" s="5"/>
      <c r="V79" s="5"/>
      <c r="W79" s="5"/>
      <c r="X79" s="5"/>
    </row>
    <row r="80" spans="1:24" ht="21.95" customHeight="1">
      <c r="A80" s="63">
        <v>70</v>
      </c>
      <c r="B80" s="84">
        <v>3108</v>
      </c>
      <c r="C80" s="85"/>
      <c r="D80" s="93" t="s">
        <v>133</v>
      </c>
      <c r="E80" s="94"/>
      <c r="F80" s="99">
        <f>IF((COUNT($Q80,$S80,$O80,$K80,$I80,M80))&gt;4,IF((COUNT($Q80,$S80,$O80,$K80,$I80,M80))&gt;5,SUM($Q80,$S80,$O80,$K80,$I80,M80)-SMALL(($Q80,$S80,$O80,$K80,$I80,M80),1)-SMALL(($Q80,$S80,$O80,$K80,$I80,M80),2),SUM($Q80,$S80,$O80,$K80,$I80,M80)-MIN($Q80,$S80,$O80,$K80,$I80,M80)),SUM($Q80,$S80,$O80,$K80,$I80,M80))</f>
        <v>52.604166666666664</v>
      </c>
      <c r="G80" s="83">
        <f>F80/4</f>
        <v>13.151041666666666</v>
      </c>
      <c r="H80" s="88">
        <v>375</v>
      </c>
      <c r="I80" s="68">
        <f>$H$6*(50+50*($H$9-H80)/($H$9-$H$8))</f>
        <v>52.604166666666664</v>
      </c>
      <c r="J80" s="162"/>
      <c r="K80" s="158"/>
      <c r="L80" s="164"/>
      <c r="M80" s="153"/>
      <c r="N80" s="150"/>
      <c r="O80" s="153"/>
      <c r="P80" s="145"/>
      <c r="Q80" s="144"/>
      <c r="R80" s="107"/>
      <c r="S80" s="108"/>
      <c r="T80" s="5"/>
      <c r="V80" s="5"/>
      <c r="W80" s="5"/>
      <c r="X80" s="5"/>
    </row>
    <row r="81" spans="1:24" ht="21.95" customHeight="1">
      <c r="A81" s="63">
        <v>71</v>
      </c>
      <c r="B81" s="84">
        <v>3206</v>
      </c>
      <c r="C81" s="85"/>
      <c r="D81" s="93" t="s">
        <v>132</v>
      </c>
      <c r="E81" s="94"/>
      <c r="F81" s="99">
        <f>IF((COUNT($Q81,$S81,$O81,$K81,$I81,M81))&gt;4,IF((COUNT($Q81,$S81,$O81,$K81,$I81,M81))&gt;5,SUM($Q81,$S81,$O81,$K81,$I81,M81)-SMALL(($Q81,$S81,$O81,$K81,$I81,M81),1)-SMALL(($Q81,$S81,$O81,$K81,$I81,M81),2),SUM($Q81,$S81,$O81,$K81,$I81,M81)-MIN($Q81,$S81,$O81,$K81,$I81,M81)),SUM($Q81,$S81,$O81,$K81,$I81,M81))</f>
        <v>51.432291666666664</v>
      </c>
      <c r="G81" s="83">
        <f>F81/4</f>
        <v>12.858072916666666</v>
      </c>
      <c r="H81" s="88">
        <v>384</v>
      </c>
      <c r="I81" s="68">
        <f>$H$6*(50+50*($H$9-H81)/($H$9-$H$8))</f>
        <v>51.432291666666664</v>
      </c>
      <c r="J81" s="162"/>
      <c r="K81" s="158"/>
      <c r="L81" s="164"/>
      <c r="M81" s="153"/>
      <c r="N81" s="150"/>
      <c r="O81" s="153"/>
      <c r="P81" s="145"/>
      <c r="Q81" s="144"/>
      <c r="R81" s="107"/>
      <c r="S81" s="108"/>
      <c r="T81" s="5"/>
      <c r="V81" s="5"/>
      <c r="W81" s="5"/>
      <c r="X81" s="5"/>
    </row>
    <row r="82" spans="1:24" ht="21.95" customHeight="1">
      <c r="A82" s="63">
        <v>72</v>
      </c>
      <c r="B82" s="30">
        <v>3211</v>
      </c>
      <c r="C82" s="85"/>
      <c r="D82" s="133" t="s">
        <v>131</v>
      </c>
      <c r="E82" s="110"/>
      <c r="F82" s="99">
        <f>IF((COUNT($Q82,$S82,$O82,$K82,$I82,M82))&gt;4,IF((COUNT($Q82,$S82,$O82,$K82,$I82,M82))&gt;5,SUM($Q82,$S82,$O82,$K82,$I82,M82)-SMALL(($Q82,$S82,$O82,$K82,$I82,M82),1)-SMALL(($Q82,$S82,$O82,$K82,$I82,M82),2),SUM($Q82,$S82,$O82,$K82,$I82,M82)-MIN($Q82,$S82,$O82,$K82,$I82,M82)),SUM($Q82,$S82,$O82,$K82,$I82,M82))</f>
        <v>51.302083333333336</v>
      </c>
      <c r="G82" s="83">
        <f>F82/4</f>
        <v>12.825520833333334</v>
      </c>
      <c r="H82" s="88">
        <v>385</v>
      </c>
      <c r="I82" s="68">
        <f>$H$6*(50+50*($H$9-H82)/($H$9-$H$8))</f>
        <v>51.302083333333336</v>
      </c>
      <c r="J82" s="162"/>
      <c r="K82" s="158"/>
      <c r="L82" s="164"/>
      <c r="M82" s="153"/>
      <c r="N82" s="150"/>
      <c r="O82" s="153"/>
      <c r="P82" s="145"/>
      <c r="Q82" s="144"/>
      <c r="R82" s="107"/>
      <c r="S82" s="108"/>
      <c r="T82" s="5"/>
      <c r="V82" s="5"/>
      <c r="W82" s="5"/>
      <c r="X82" s="5"/>
    </row>
    <row r="83" spans="1:24" ht="21.95" customHeight="1">
      <c r="A83" s="63">
        <v>73</v>
      </c>
      <c r="B83" s="84">
        <v>3205</v>
      </c>
      <c r="C83" s="85"/>
      <c r="D83" s="27" t="s">
        <v>118</v>
      </c>
      <c r="E83" s="47"/>
      <c r="F83" s="99">
        <f>IF((COUNT($Q83,$S83,$O83,$K83,$I83,M83))&gt;4,IF((COUNT($Q83,$S83,$O83,$K83,$I83,M83))&gt;5,SUM($Q83,$S83,$O83,$K83,$I83,M83)-SMALL(($Q83,$S83,$O83,$K83,$I83,M83),1)-SMALL(($Q83,$S83,$O83,$K83,$I83,M83),2),SUM($Q83,$S83,$O83,$K83,$I83,M83)-MIN($Q83,$S83,$O83,$K83,$I83,M83)),SUM($Q83,$S83,$O83,$K83,$I83,M83))</f>
        <v>50</v>
      </c>
      <c r="G83" s="83">
        <f>F83/4</f>
        <v>12.5</v>
      </c>
      <c r="H83" s="203"/>
      <c r="I83" s="204"/>
      <c r="J83" s="162"/>
      <c r="K83" s="158"/>
      <c r="L83" s="164"/>
      <c r="M83" s="153"/>
      <c r="N83" s="130">
        <v>427</v>
      </c>
      <c r="O83" s="71">
        <f>$N$6*(50+50*($N$9-N83)/($N$9-$N$8))</f>
        <v>50</v>
      </c>
      <c r="P83" s="145"/>
      <c r="Q83" s="144"/>
      <c r="R83" s="107"/>
      <c r="S83" s="108"/>
      <c r="T83" s="5"/>
      <c r="V83" s="5"/>
      <c r="W83" s="5"/>
      <c r="X83" s="5"/>
    </row>
    <row r="84" spans="1:24" ht="21.95" customHeight="1">
      <c r="A84" s="63">
        <v>74</v>
      </c>
      <c r="B84" s="90">
        <v>2993</v>
      </c>
      <c r="C84" s="91"/>
      <c r="D84" s="101" t="s">
        <v>66</v>
      </c>
      <c r="E84" s="92"/>
      <c r="F84" s="99">
        <f>IF((COUNT($Q84,$S84,$O84,$K84,$I84,M84))&gt;4,IF((COUNT($Q84,$S84,$O84,$K84,$I84,M84))&gt;5,SUM($Q84,$S84,$O84,$K84,$I84,M84)-SMALL(($Q84,$S84,$O84,$K84,$I84,M84),1)-SMALL(($Q84,$S84,$O84,$K84,$I84,M84),2),SUM($Q84,$S84,$O84,$K84,$I84,M84)-MIN($Q84,$S84,$O84,$K84,$I84,M84)),SUM($Q84,$S84,$O84,$K84,$I84,M84))</f>
        <v>50</v>
      </c>
      <c r="G84" s="83">
        <f>F84/4</f>
        <v>12.5</v>
      </c>
      <c r="H84" s="203"/>
      <c r="I84" s="204"/>
      <c r="J84" s="162"/>
      <c r="K84" s="158"/>
      <c r="L84" s="164"/>
      <c r="M84" s="153"/>
      <c r="N84" s="72">
        <v>427</v>
      </c>
      <c r="O84" s="71">
        <f>$N$6*(50+50*($N$9-N84)/($N$9-$N$8))</f>
        <v>50</v>
      </c>
      <c r="P84" s="145"/>
      <c r="Q84" s="144"/>
      <c r="R84" s="107"/>
      <c r="S84" s="108"/>
      <c r="T84" s="5"/>
      <c r="V84" s="5"/>
      <c r="W84" s="5"/>
      <c r="X84" s="5"/>
    </row>
    <row r="85" spans="1:24" ht="21.95" customHeight="1">
      <c r="A85" s="63">
        <v>75</v>
      </c>
      <c r="B85" s="136">
        <v>2794</v>
      </c>
      <c r="C85" s="137" t="s">
        <v>20</v>
      </c>
      <c r="D85" s="134" t="s">
        <v>50</v>
      </c>
      <c r="E85" s="110"/>
      <c r="F85" s="99">
        <f>IF((COUNT($Q85,$S85,$O85,$K85,$I85,M85))&gt;4,IF((COUNT($Q85,$S85,$O85,$K85,$I85,M85))&gt;5,SUM($Q85,$S85,$O85,$K85,$I85,M85)-SMALL(($Q85,$S85,$O85,$K85,$I85,M85),1)-SMALL(($Q85,$S85,$O85,$K85,$I85,M85),2),SUM($Q85,$S85,$O85,$K85,$I85,M85)-MIN($Q85,$S85,$O85,$K85,$I85,M85)),SUM($Q85,$S85,$O85,$K85,$I85,M85))</f>
        <v>0</v>
      </c>
      <c r="G85" s="83">
        <f>F85/4</f>
        <v>0</v>
      </c>
      <c r="H85" s="203"/>
      <c r="I85" s="204"/>
      <c r="J85" s="162"/>
      <c r="K85" s="158"/>
      <c r="L85" s="164"/>
      <c r="M85" s="153"/>
      <c r="N85" s="151"/>
      <c r="O85" s="153"/>
      <c r="P85" s="143"/>
      <c r="Q85" s="144"/>
      <c r="R85" s="107"/>
      <c r="S85" s="108"/>
      <c r="T85" s="5"/>
      <c r="V85" s="5"/>
      <c r="W85" s="5"/>
      <c r="X85" s="5"/>
    </row>
    <row r="86" spans="1:24" ht="21.95" customHeight="1">
      <c r="A86" s="63">
        <v>76</v>
      </c>
      <c r="B86" s="30">
        <v>2918</v>
      </c>
      <c r="C86" s="85"/>
      <c r="D86" s="111" t="s">
        <v>35</v>
      </c>
      <c r="E86" s="110"/>
      <c r="F86" s="99">
        <f>IF((COUNT($Q86,$S86,$O86,$K86,$I86,M86))&gt;4,IF((COUNT($Q86,$S86,$O86,$K86,$I86,M86))&gt;5,SUM($Q86,$S86,$O86,$K86,$I86,M86)-SMALL(($Q86,$S86,$O86,$K86,$I86,M86),1)-SMALL(($Q86,$S86,$O86,$K86,$I86,M86),2),SUM($Q86,$S86,$O86,$K86,$I86,M86)-MIN($Q86,$S86,$O86,$K86,$I86,M86)),SUM($Q86,$S86,$O86,$K86,$I86,M86))</f>
        <v>0</v>
      </c>
      <c r="G86" s="83">
        <f>F86/4</f>
        <v>0</v>
      </c>
      <c r="H86" s="203"/>
      <c r="I86" s="204"/>
      <c r="J86" s="162"/>
      <c r="K86" s="158"/>
      <c r="L86" s="164"/>
      <c r="M86" s="153"/>
      <c r="N86" s="151"/>
      <c r="O86" s="153"/>
      <c r="P86" s="145"/>
      <c r="Q86" s="144"/>
      <c r="R86" s="107"/>
      <c r="S86" s="108"/>
      <c r="T86" s="5"/>
      <c r="V86" s="5"/>
      <c r="W86" s="5"/>
      <c r="X86" s="5"/>
    </row>
    <row r="87" spans="1:24" ht="21.95" customHeight="1">
      <c r="A87" s="63">
        <v>77</v>
      </c>
      <c r="B87" s="30">
        <v>2995</v>
      </c>
      <c r="C87" s="85"/>
      <c r="D87" s="27" t="s">
        <v>57</v>
      </c>
      <c r="E87" s="48"/>
      <c r="F87" s="99">
        <f>IF((COUNT($Q87,$S87,$O87,$K87,$I87,M87))&gt;4,IF((COUNT($Q87,$S87,$O87,$K87,$I87,M87))&gt;5,SUM($Q87,$S87,$O87,$K87,$I87,M87)-SMALL(($Q87,$S87,$O87,$K87,$I87,M87),1)-SMALL(($Q87,$S87,$O87,$K87,$I87,M87),2),SUM($Q87,$S87,$O87,$K87,$I87,M87)-MIN($Q87,$S87,$O87,$K87,$I87,M87)),SUM($Q87,$S87,$O87,$K87,$I87,M87))</f>
        <v>0</v>
      </c>
      <c r="G87" s="83">
        <f>F87/4</f>
        <v>0</v>
      </c>
      <c r="H87" s="203"/>
      <c r="I87" s="204"/>
      <c r="J87" s="162"/>
      <c r="K87" s="158"/>
      <c r="L87" s="164"/>
      <c r="M87" s="153"/>
      <c r="N87" s="151"/>
      <c r="O87" s="153"/>
      <c r="P87" s="143"/>
      <c r="Q87" s="144"/>
      <c r="R87" s="107"/>
      <c r="S87" s="108"/>
      <c r="T87" s="5"/>
      <c r="V87" s="5"/>
      <c r="W87" s="5"/>
      <c r="X87" s="5"/>
    </row>
    <row r="88" spans="1:24" ht="21.95" customHeight="1">
      <c r="A88" s="63">
        <v>78</v>
      </c>
      <c r="B88" s="84">
        <v>3095</v>
      </c>
      <c r="C88" s="85"/>
      <c r="D88" s="101" t="s">
        <v>78</v>
      </c>
      <c r="E88" s="92"/>
      <c r="F88" s="99">
        <f>IF((COUNT($Q88,$S88,$O88,$K88,$I88,M88))&gt;4,IF((COUNT($Q88,$S88,$O88,$K88,$I88,M88))&gt;5,SUM($Q88,$S88,$O88,$K88,$I88,M88)-SMALL(($Q88,$S88,$O88,$K88,$I88,M88),1)-SMALL(($Q88,$S88,$O88,$K88,$I88,M88),2),SUM($Q88,$S88,$O88,$K88,$I88,M88)-MIN($Q88,$S88,$O88,$K88,$I88,M88)),SUM($Q88,$S88,$O88,$K88,$I88,M88))</f>
        <v>0</v>
      </c>
      <c r="G88" s="83">
        <f>F88/4</f>
        <v>0</v>
      </c>
      <c r="H88" s="203"/>
      <c r="I88" s="204"/>
      <c r="J88" s="162"/>
      <c r="K88" s="158"/>
      <c r="L88" s="164"/>
      <c r="M88" s="153"/>
      <c r="N88" s="162"/>
      <c r="O88" s="153"/>
      <c r="P88" s="145"/>
      <c r="Q88" s="144"/>
      <c r="R88" s="107"/>
      <c r="S88" s="108"/>
      <c r="T88" s="5"/>
      <c r="V88" s="5"/>
      <c r="W88" s="5"/>
      <c r="X88" s="5"/>
    </row>
    <row r="89" spans="1:24" ht="21.95" customHeight="1">
      <c r="A89" s="63">
        <v>79</v>
      </c>
      <c r="B89" s="84">
        <v>3079</v>
      </c>
      <c r="C89" s="85"/>
      <c r="D89" s="93" t="s">
        <v>56</v>
      </c>
      <c r="E89" s="94"/>
      <c r="F89" s="99">
        <f>IF((COUNT($Q89,$S89,$O89,$K89,$I89,M89))&gt;4,IF((COUNT($Q89,$S89,$O89,$K89,$I89,M89))&gt;5,SUM($Q89,$S89,$O89,$K89,$I89,M89)-SMALL(($Q89,$S89,$O89,$K89,$I89,M89),1)-SMALL(($Q89,$S89,$O89,$K89,$I89,M89),2),SUM($Q89,$S89,$O89,$K89,$I89,M89)-MIN($Q89,$S89,$O89,$K89,$I89,M89)),SUM($Q89,$S89,$O89,$K89,$I89,M89))</f>
        <v>0</v>
      </c>
      <c r="G89" s="83">
        <f>F89/4</f>
        <v>0</v>
      </c>
      <c r="H89" s="203"/>
      <c r="I89" s="204"/>
      <c r="J89" s="162"/>
      <c r="K89" s="158"/>
      <c r="L89" s="164"/>
      <c r="M89" s="153"/>
      <c r="N89" s="151"/>
      <c r="O89" s="153"/>
      <c r="P89" s="145"/>
      <c r="Q89" s="144"/>
      <c r="R89" s="107"/>
      <c r="S89" s="108"/>
      <c r="T89" s="5"/>
      <c r="V89" s="5"/>
      <c r="W89" s="5"/>
      <c r="X89" s="5"/>
    </row>
    <row r="90" spans="1:24" ht="21.95" customHeight="1">
      <c r="A90" s="63">
        <v>80</v>
      </c>
      <c r="B90" s="84">
        <v>3080</v>
      </c>
      <c r="C90" s="85"/>
      <c r="D90" s="101" t="s">
        <v>54</v>
      </c>
      <c r="E90" s="94"/>
      <c r="F90" s="99">
        <f>IF((COUNT($Q90,$S90,$O90,$K90,$I90,M90))&gt;4,IF((COUNT($Q90,$S90,$O90,$K90,$I90,M90))&gt;5,SUM($Q90,$S90,$O90,$K90,$I90,M90)-SMALL(($Q90,$S90,$O90,$K90,$I90,M90),1)-SMALL(($Q90,$S90,$O90,$K90,$I90,M90),2),SUM($Q90,$S90,$O90,$K90,$I90,M90)-MIN($Q90,$S90,$O90,$K90,$I90,M90)),SUM($Q90,$S90,$O90,$K90,$I90,M90))</f>
        <v>0</v>
      </c>
      <c r="G90" s="83">
        <f>F90/4</f>
        <v>0</v>
      </c>
      <c r="H90" s="203"/>
      <c r="I90" s="204"/>
      <c r="J90" s="162"/>
      <c r="K90" s="158"/>
      <c r="L90" s="164"/>
      <c r="M90" s="153"/>
      <c r="N90" s="151"/>
      <c r="O90" s="153"/>
      <c r="P90" s="145"/>
      <c r="Q90" s="144"/>
      <c r="R90" s="107"/>
      <c r="S90" s="108"/>
      <c r="T90" s="5"/>
      <c r="V90" s="5"/>
      <c r="W90" s="5"/>
      <c r="X90" s="5"/>
    </row>
    <row r="91" spans="1:24" ht="21.95" customHeight="1">
      <c r="A91" s="63">
        <v>81</v>
      </c>
      <c r="B91" s="84">
        <v>2921</v>
      </c>
      <c r="C91" s="85"/>
      <c r="D91" s="27" t="s">
        <v>88</v>
      </c>
      <c r="E91" s="47"/>
      <c r="F91" s="99">
        <f>IF((COUNT($Q91,$S91,$O91,$K91,$I91,M91))&gt;4,IF((COUNT($Q91,$S91,$O91,$K91,$I91,M91))&gt;5,SUM($Q91,$S91,$O91,$K91,$I91,M91)-SMALL(($Q91,$S91,$O91,$K91,$I91,M91),1)-SMALL(($Q91,$S91,$O91,$K91,$I91,M91),2),SUM($Q91,$S91,$O91,$K91,$I91,M91)-MIN($Q91,$S91,$O91,$K91,$I91,M91)),SUM($Q91,$S91,$O91,$K91,$I91,M91))</f>
        <v>0</v>
      </c>
      <c r="G91" s="83">
        <f>F91/4</f>
        <v>0</v>
      </c>
      <c r="H91" s="203"/>
      <c r="I91" s="204"/>
      <c r="J91" s="162"/>
      <c r="K91" s="158"/>
      <c r="L91" s="164"/>
      <c r="M91" s="153"/>
      <c r="N91" s="151"/>
      <c r="O91" s="153"/>
      <c r="P91" s="145"/>
      <c r="Q91" s="144"/>
      <c r="R91" s="107"/>
      <c r="S91" s="108"/>
      <c r="T91" s="5"/>
      <c r="V91" s="5"/>
      <c r="W91" s="5"/>
      <c r="X91" s="5"/>
    </row>
    <row r="92" spans="1:24" ht="21.95" customHeight="1">
      <c r="A92" s="63">
        <v>82</v>
      </c>
      <c r="B92" s="84">
        <v>3051</v>
      </c>
      <c r="C92" s="85"/>
      <c r="D92" s="50" t="s">
        <v>61</v>
      </c>
      <c r="E92" s="47"/>
      <c r="F92" s="99">
        <f>IF((COUNT($Q92,$S92,$O92,$K92,$I92,M92))&gt;4,IF((COUNT($Q92,$S92,$O92,$K92,$I92,M92))&gt;5,SUM($Q92,$S92,$O92,$K92,$I92,M92)-SMALL(($Q92,$S92,$O92,$K92,$I92,M92),1)-SMALL(($Q92,$S92,$O92,$K92,$I92,M92),2),SUM($Q92,$S92,$O92,$K92,$I92,M92)-MIN($Q92,$S92,$O92,$K92,$I92,M92)),SUM($Q92,$S92,$O92,$K92,$I92,M92))</f>
        <v>0</v>
      </c>
      <c r="G92" s="83">
        <f>F92/4</f>
        <v>0</v>
      </c>
      <c r="H92" s="203"/>
      <c r="I92" s="204"/>
      <c r="J92" s="162"/>
      <c r="K92" s="158"/>
      <c r="L92" s="164"/>
      <c r="M92" s="153"/>
      <c r="N92" s="152"/>
      <c r="O92" s="153"/>
      <c r="P92" s="145"/>
      <c r="Q92" s="144"/>
      <c r="R92" s="107"/>
      <c r="S92" s="108"/>
      <c r="T92" s="5"/>
      <c r="V92" s="5"/>
      <c r="W92" s="5"/>
      <c r="X92" s="5"/>
    </row>
    <row r="93" spans="1:24" ht="21.95" customHeight="1">
      <c r="A93" s="63">
        <v>83</v>
      </c>
      <c r="B93" s="84">
        <v>2900</v>
      </c>
      <c r="C93" s="85"/>
      <c r="D93" s="101" t="s">
        <v>33</v>
      </c>
      <c r="E93" s="92"/>
      <c r="F93" s="99">
        <f>IF((COUNT($Q93,$S93,$O93,$K93,$I93,M93))&gt;4,IF((COUNT($Q93,$S93,$O93,$K93,$I93,M93))&gt;5,SUM($Q93,$S93,$O93,$K93,$I93,M93)-SMALL(($Q93,$S93,$O93,$K93,$I93,M93),1)-SMALL(($Q93,$S93,$O93,$K93,$I93,M93),2),SUM($Q93,$S93,$O93,$K93,$I93,M93)-MIN($Q93,$S93,$O93,$K93,$I93,M93)),SUM($Q93,$S93,$O93,$K93,$I93,M93))</f>
        <v>0</v>
      </c>
      <c r="G93" s="83">
        <f>F93/4</f>
        <v>0</v>
      </c>
      <c r="H93" s="203"/>
      <c r="I93" s="204"/>
      <c r="J93" s="162"/>
      <c r="K93" s="158"/>
      <c r="L93" s="164"/>
      <c r="M93" s="153"/>
      <c r="N93" s="154"/>
      <c r="O93" s="155"/>
      <c r="P93" s="145"/>
      <c r="Q93" s="144"/>
      <c r="R93" s="107"/>
      <c r="S93" s="108"/>
      <c r="T93" s="5"/>
      <c r="V93" s="5"/>
      <c r="W93" s="5"/>
      <c r="X93" s="5"/>
    </row>
    <row r="94" spans="1:24" ht="21.95" customHeight="1">
      <c r="A94" s="63">
        <v>84</v>
      </c>
      <c r="B94" s="90">
        <v>2940</v>
      </c>
      <c r="C94" s="91"/>
      <c r="D94" s="93" t="s">
        <v>81</v>
      </c>
      <c r="E94" s="92"/>
      <c r="F94" s="99">
        <f>IF((COUNT($Q94,$S94,$O94,$K94,$I94,M94))&gt;4,IF((COUNT($Q94,$S94,$O94,$K94,$I94,M94))&gt;5,SUM($Q94,$S94,$O94,$K94,$I94,M94)-SMALL(($Q94,$S94,$O94,$K94,$I94,M94),1)-SMALL(($Q94,$S94,$O94,$K94,$I94,M94),2),SUM($Q94,$S94,$O94,$K94,$I94,M94)-MIN($Q94,$S94,$O94,$K94,$I94,M94)),SUM($Q94,$S94,$O94,$K94,$I94,M94))</f>
        <v>0</v>
      </c>
      <c r="G94" s="83">
        <f>F94/4</f>
        <v>0</v>
      </c>
      <c r="H94" s="203"/>
      <c r="I94" s="204"/>
      <c r="J94" s="162"/>
      <c r="K94" s="158"/>
      <c r="L94" s="164"/>
      <c r="M94" s="153"/>
      <c r="N94" s="154"/>
      <c r="O94" s="153"/>
      <c r="P94" s="145"/>
      <c r="Q94" s="144"/>
      <c r="R94" s="107"/>
      <c r="S94" s="108"/>
      <c r="T94" s="5"/>
      <c r="V94" s="5"/>
      <c r="W94" s="5"/>
      <c r="X94" s="5"/>
    </row>
    <row r="95" spans="1:24" ht="21.95" customHeight="1">
      <c r="A95" s="63">
        <v>85</v>
      </c>
      <c r="B95" s="90">
        <v>2903</v>
      </c>
      <c r="C95" s="91"/>
      <c r="D95" s="101" t="s">
        <v>73</v>
      </c>
      <c r="E95" s="92"/>
      <c r="F95" s="99">
        <f>IF((COUNT($Q95,$S95,$O95,$K95,$I95,M95))&gt;4,IF((COUNT($Q95,$S95,$O95,$K95,$I95,M95))&gt;5,SUM($Q95,$S95,$O95,$K95,$I95,M95)-SMALL(($Q95,$S95,$O95,$K95,$I95,M95),1)-SMALL(($Q95,$S95,$O95,$K95,$I95,M95),2),SUM($Q95,$S95,$O95,$K95,$I95,M95)-MIN($Q95,$S95,$O95,$K95,$I95,M95)),SUM($Q95,$S95,$O95,$K95,$I95,M95))</f>
        <v>0</v>
      </c>
      <c r="G95" s="83">
        <f>F95/4</f>
        <v>0</v>
      </c>
      <c r="H95" s="203"/>
      <c r="I95" s="204"/>
      <c r="J95" s="162"/>
      <c r="K95" s="158"/>
      <c r="L95" s="164"/>
      <c r="M95" s="153"/>
      <c r="N95" s="154"/>
      <c r="O95" s="155"/>
      <c r="P95" s="145"/>
      <c r="Q95" s="144"/>
      <c r="R95" s="107"/>
      <c r="S95" s="108"/>
      <c r="T95" s="5"/>
      <c r="V95" s="5"/>
      <c r="W95" s="5"/>
      <c r="X95" s="5"/>
    </row>
    <row r="96" spans="1:24" ht="21.95" customHeight="1">
      <c r="A96" s="63">
        <v>86</v>
      </c>
      <c r="B96" s="90">
        <v>3089</v>
      </c>
      <c r="C96" s="91"/>
      <c r="D96" s="93" t="s">
        <v>87</v>
      </c>
      <c r="E96" s="92"/>
      <c r="F96" s="99">
        <f>IF((COUNT($Q96,$S96,$O96,$K96,$I96,M96))&gt;4,IF((COUNT($Q96,$S96,$O96,$K96,$I96,M96))&gt;5,SUM($Q96,$S96,$O96,$K96,$I96,M96)-SMALL(($Q96,$S96,$O96,$K96,$I96,M96),1)-SMALL(($Q96,$S96,$O96,$K96,$I96,M96),2),SUM($Q96,$S96,$O96,$K96,$I96,M96)-MIN($Q96,$S96,$O96,$K96,$I96,M96)),SUM($Q96,$S96,$O96,$K96,$I96,M96))</f>
        <v>0</v>
      </c>
      <c r="G96" s="83">
        <f>F96/4</f>
        <v>0</v>
      </c>
      <c r="H96" s="203"/>
      <c r="I96" s="204"/>
      <c r="J96" s="162"/>
      <c r="K96" s="158"/>
      <c r="L96" s="164"/>
      <c r="M96" s="153"/>
      <c r="N96" s="154"/>
      <c r="O96" s="153"/>
      <c r="P96" s="145"/>
      <c r="Q96" s="144"/>
      <c r="R96" s="107"/>
      <c r="S96" s="108"/>
      <c r="T96" s="5"/>
      <c r="V96" s="5"/>
      <c r="W96" s="5"/>
      <c r="X96" s="5"/>
    </row>
    <row r="97" spans="1:24" ht="21.95" customHeight="1">
      <c r="A97" s="63">
        <v>87</v>
      </c>
      <c r="B97" s="84">
        <v>3101</v>
      </c>
      <c r="C97" s="85"/>
      <c r="D97" s="27" t="s">
        <v>89</v>
      </c>
      <c r="E97" s="47"/>
      <c r="F97" s="99">
        <f>IF((COUNT($Q97,$S97,$O97,$K97,$I97,M97))&gt;4,IF((COUNT($Q97,$S97,$O97,$K97,$I97,M97))&gt;5,SUM($Q97,$S97,$O97,$K97,$I97,M97)-SMALL(($Q97,$S97,$O97,$K97,$I97,M97),1)-SMALL(($Q97,$S97,$O97,$K97,$I97,M97),2),SUM($Q97,$S97,$O97,$K97,$I97,M97)-MIN($Q97,$S97,$O97,$K97,$I97,M97)),SUM($Q97,$S97,$O97,$K97,$I97,M97))</f>
        <v>0</v>
      </c>
      <c r="G97" s="83">
        <f>F97/4</f>
        <v>0</v>
      </c>
      <c r="H97" s="203"/>
      <c r="I97" s="204"/>
      <c r="J97" s="162"/>
      <c r="K97" s="158"/>
      <c r="L97" s="164"/>
      <c r="M97" s="153"/>
      <c r="N97" s="152"/>
      <c r="O97" s="155"/>
      <c r="P97" s="145"/>
      <c r="Q97" s="144"/>
      <c r="R97" s="107"/>
      <c r="S97" s="108"/>
      <c r="T97" s="5"/>
      <c r="V97" s="5"/>
      <c r="W97" s="5"/>
      <c r="X97" s="5"/>
    </row>
    <row r="98" spans="1:24" ht="21.95" customHeight="1">
      <c r="A98" s="63">
        <v>88</v>
      </c>
      <c r="B98" s="84">
        <v>2645</v>
      </c>
      <c r="C98" s="85"/>
      <c r="D98" s="27" t="s">
        <v>83</v>
      </c>
      <c r="E98" s="47"/>
      <c r="F98" s="99">
        <f>IF((COUNT($Q98,$S98,$O98,$K98,$I98,M98))&gt;4,IF((COUNT($Q98,$S98,$O98,$K98,$I98,M98))&gt;5,SUM($Q98,$S98,$O98,$K98,$I98,M98)-SMALL(($Q98,$S98,$O98,$K98,$I98,M98),1)-SMALL(($Q98,$S98,$O98,$K98,$I98,M98),2),SUM($Q98,$S98,$O98,$K98,$I98,M98)-MIN($Q98,$S98,$O98,$K98,$I98,M98)),SUM($Q98,$S98,$O98,$K98,$I98,M98))</f>
        <v>0</v>
      </c>
      <c r="G98" s="83">
        <f>F98/4</f>
        <v>0</v>
      </c>
      <c r="H98" s="203"/>
      <c r="I98" s="204"/>
      <c r="J98" s="162"/>
      <c r="K98" s="158"/>
      <c r="L98" s="164"/>
      <c r="M98" s="153"/>
      <c r="N98" s="152"/>
      <c r="O98" s="153"/>
      <c r="P98" s="145"/>
      <c r="Q98" s="144"/>
      <c r="R98" s="107"/>
      <c r="S98" s="108"/>
      <c r="T98" s="5"/>
      <c r="V98" s="5"/>
      <c r="W98" s="5"/>
      <c r="X98" s="5"/>
    </row>
    <row r="99" spans="1:24" ht="21.95" customHeight="1">
      <c r="A99" s="63">
        <v>89</v>
      </c>
      <c r="B99" s="90">
        <v>2887</v>
      </c>
      <c r="C99" s="91"/>
      <c r="D99" s="93" t="s">
        <v>85</v>
      </c>
      <c r="E99" s="92"/>
      <c r="F99" s="99">
        <f>IF((COUNT($Q99,$S99,$O99,$K99,$I99,M99))&gt;4,IF((COUNT($Q99,$S99,$O99,$K99,$I99,M99))&gt;5,SUM($Q99,$S99,$O99,$K99,$I99,M99)-SMALL(($Q99,$S99,$O99,$K99,$I99,M99),1)-SMALL(($Q99,$S99,$O99,$K99,$I99,M99),2),SUM($Q99,$S99,$O99,$K99,$I99,M99)-MIN($Q99,$S99,$O99,$K99,$I99,M99)),SUM($Q99,$S99,$O99,$K99,$I99,M99))</f>
        <v>0</v>
      </c>
      <c r="G99" s="83">
        <f>F99/4</f>
        <v>0</v>
      </c>
      <c r="H99" s="203"/>
      <c r="I99" s="204"/>
      <c r="J99" s="162"/>
      <c r="K99" s="158"/>
      <c r="L99" s="164"/>
      <c r="M99" s="153"/>
      <c r="N99" s="154"/>
      <c r="O99" s="155"/>
      <c r="P99" s="145"/>
      <c r="Q99" s="144"/>
      <c r="R99" s="107"/>
      <c r="S99" s="108"/>
      <c r="T99" s="5"/>
      <c r="V99" s="5"/>
      <c r="W99" s="5"/>
      <c r="X99" s="5"/>
    </row>
    <row r="100" spans="1:24" ht="21.95" customHeight="1">
      <c r="A100" s="63">
        <v>90</v>
      </c>
      <c r="B100" s="90">
        <v>3020</v>
      </c>
      <c r="C100" s="91"/>
      <c r="D100" s="101" t="s">
        <v>74</v>
      </c>
      <c r="E100" s="92"/>
      <c r="F100" s="99">
        <f>IF((COUNT($Q100,$S100,$O100,$K100,$I100,M100))&gt;4,IF((COUNT($Q100,$S100,$O100,$K100,$I100,M100))&gt;5,SUM($Q100,$S100,$O100,$K100,$I100,M100)-SMALL(($Q100,$S100,$O100,$K100,$I100,M100),1)-SMALL(($Q100,$S100,$O100,$K100,$I100,M100),2),SUM($Q100,$S100,$O100,$K100,$I100,M100)-MIN($Q100,$S100,$O100,$K100,$I100,M100)),SUM($Q100,$S100,$O100,$K100,$I100,M100))</f>
        <v>0</v>
      </c>
      <c r="G100" s="83">
        <f>F100/4</f>
        <v>0</v>
      </c>
      <c r="H100" s="203"/>
      <c r="I100" s="204"/>
      <c r="J100" s="162"/>
      <c r="K100" s="158"/>
      <c r="L100" s="164"/>
      <c r="M100" s="153"/>
      <c r="N100" s="154"/>
      <c r="O100" s="153"/>
      <c r="P100" s="145"/>
      <c r="Q100" s="144"/>
      <c r="R100" s="107"/>
      <c r="S100" s="108"/>
      <c r="T100" s="5"/>
      <c r="V100" s="5"/>
      <c r="W100" s="5"/>
      <c r="X100" s="5"/>
    </row>
    <row r="101" spans="1:24" ht="21.95" customHeight="1">
      <c r="A101" s="63">
        <v>91</v>
      </c>
      <c r="B101" s="90">
        <v>3097</v>
      </c>
      <c r="C101" s="91"/>
      <c r="D101" s="93" t="s">
        <v>94</v>
      </c>
      <c r="E101" s="92"/>
      <c r="F101" s="99">
        <f>IF((COUNT($Q101,$S101,$O101,$K101,$I101,M101))&gt;4,IF((COUNT($Q101,$S101,$O101,$K101,$I101,M101))&gt;5,SUM($Q101,$S101,$O101,$K101,$I101,M101)-SMALL(($Q101,$S101,$O101,$K101,$I101,M101),1)-SMALL(($Q101,$S101,$O101,$K101,$I101,M101),2),SUM($Q101,$S101,$O101,$K101,$I101,M101)-MIN($Q101,$S101,$O101,$K101,$I101,M101)),SUM($Q101,$S101,$O101,$K101,$I101,M101))</f>
        <v>0</v>
      </c>
      <c r="G101" s="83">
        <f>F101/4</f>
        <v>0</v>
      </c>
      <c r="H101" s="203"/>
      <c r="I101" s="204"/>
      <c r="J101" s="162"/>
      <c r="K101" s="158"/>
      <c r="L101" s="164"/>
      <c r="M101" s="153"/>
      <c r="N101" s="154"/>
      <c r="O101" s="153"/>
      <c r="P101" s="145"/>
      <c r="Q101" s="144"/>
      <c r="R101" s="107"/>
      <c r="S101" s="108"/>
      <c r="T101" s="5"/>
      <c r="V101" s="5"/>
      <c r="W101" s="5"/>
      <c r="X101" s="5"/>
    </row>
    <row r="102" spans="1:24" ht="21.95" customHeight="1">
      <c r="A102" s="63">
        <v>92</v>
      </c>
      <c r="B102" s="84">
        <v>2646</v>
      </c>
      <c r="C102" s="85"/>
      <c r="D102" s="27" t="s">
        <v>43</v>
      </c>
      <c r="E102" s="47"/>
      <c r="F102" s="99">
        <f>IF((COUNT($Q102,$S102,$O102,$K102,$I102,M102))&gt;4,IF((COUNT($Q102,$S102,$O102,$K102,$I102,M102))&gt;5,SUM($Q102,$S102,$O102,$K102,$I102,M102)-SMALL(($Q102,$S102,$O102,$K102,$I102,M102),1)-SMALL(($Q102,$S102,$O102,$K102,$I102,M102),2),SUM($Q102,$S102,$O102,$K102,$I102,M102)-MIN($Q102,$S102,$O102,$K102,$I102,M102)),SUM($Q102,$S102,$O102,$K102,$I102,M102))</f>
        <v>0</v>
      </c>
      <c r="G102" s="83">
        <f>F102/4</f>
        <v>0</v>
      </c>
      <c r="H102" s="203"/>
      <c r="I102" s="204"/>
      <c r="J102" s="162"/>
      <c r="K102" s="158"/>
      <c r="L102" s="164"/>
      <c r="M102" s="153"/>
      <c r="N102" s="152"/>
      <c r="O102" s="153"/>
      <c r="P102" s="145"/>
      <c r="Q102" s="144"/>
      <c r="R102" s="107"/>
      <c r="S102" s="108"/>
      <c r="T102" s="5"/>
      <c r="V102" s="5"/>
      <c r="W102" s="5"/>
      <c r="X102" s="5"/>
    </row>
    <row r="103" spans="1:24" ht="21.95" customHeight="1">
      <c r="A103" s="63">
        <v>93</v>
      </c>
      <c r="B103" s="84">
        <v>3096</v>
      </c>
      <c r="C103" s="85"/>
      <c r="D103" s="93" t="s">
        <v>95</v>
      </c>
      <c r="E103" s="89"/>
      <c r="F103" s="99">
        <f>IF((COUNT($Q103,$S103,$O103,$K103,$I103,M103))&gt;4,IF((COUNT($Q103,$S103,$O103,$K103,$I103,M103))&gt;5,SUM($Q103,$S103,$O103,$K103,$I103,M103)-SMALL(($Q103,$S103,$O103,$K103,$I103,M103),1)-SMALL(($Q103,$S103,$O103,$K103,$I103,M103),2),SUM($Q103,$S103,$O103,$K103,$I103,M103)-MIN($Q103,$S103,$O103,$K103,$I103,M103)),SUM($Q103,$S103,$O103,$K103,$I103,M103))</f>
        <v>0</v>
      </c>
      <c r="G103" s="83">
        <f>F103/4</f>
        <v>0</v>
      </c>
      <c r="H103" s="203"/>
      <c r="I103" s="204"/>
      <c r="J103" s="162"/>
      <c r="K103" s="158"/>
      <c r="L103" s="164"/>
      <c r="M103" s="153"/>
      <c r="N103" s="152"/>
      <c r="O103" s="153"/>
      <c r="P103" s="143"/>
      <c r="Q103" s="144"/>
      <c r="R103" s="107"/>
      <c r="S103" s="108"/>
      <c r="T103" s="5"/>
      <c r="V103" s="5"/>
      <c r="W103" s="5"/>
      <c r="X103" s="5"/>
    </row>
    <row r="104" spans="1:24" ht="21.95" customHeight="1">
      <c r="A104" s="63">
        <v>94</v>
      </c>
      <c r="B104" s="84">
        <v>2889</v>
      </c>
      <c r="C104" s="85"/>
      <c r="D104" s="79" t="s">
        <v>34</v>
      </c>
      <c r="E104" s="89"/>
      <c r="F104" s="99">
        <f>IF((COUNT($Q104,$S104,$O104,$K104,$I104,M104))&gt;4,IF((COUNT($Q104,$S104,$O104,$K104,$I104,M104))&gt;5,SUM($Q104,$S104,$O104,$K104,$I104,M104)-SMALL(($Q104,$S104,$O104,$K104,$I104,M104),1)-SMALL(($Q104,$S104,$O104,$K104,$I104,M104),2),SUM($Q104,$S104,$O104,$K104,$I104,M104)-MIN($Q104,$S104,$O104,$K104,$I104,M104)),SUM($Q104,$S104,$O104,$K104,$I104,M104))</f>
        <v>0</v>
      </c>
      <c r="G104" s="83">
        <f>F104/4</f>
        <v>0</v>
      </c>
      <c r="H104" s="203"/>
      <c r="I104" s="204"/>
      <c r="J104" s="162"/>
      <c r="K104" s="158"/>
      <c r="L104" s="164"/>
      <c r="M104" s="153"/>
      <c r="N104" s="152"/>
      <c r="O104" s="153"/>
      <c r="P104" s="143"/>
      <c r="Q104" s="144"/>
      <c r="R104" s="107"/>
      <c r="S104" s="108"/>
      <c r="T104" s="5"/>
      <c r="V104" s="5"/>
      <c r="W104" s="5"/>
      <c r="X104" s="5"/>
    </row>
    <row r="105" spans="1:24" ht="21.95" customHeight="1">
      <c r="A105" s="63">
        <v>95</v>
      </c>
      <c r="B105" s="30">
        <v>2692</v>
      </c>
      <c r="C105" s="85"/>
      <c r="D105" s="40" t="s">
        <v>24</v>
      </c>
      <c r="E105" s="48"/>
      <c r="F105" s="99">
        <f>IF((COUNT($Q105,$S105,$O105,$K105,$I105,M105))&gt;4,IF((COUNT($Q105,$S105,$O105,$K105,$I105,M105))&gt;5,SUM($Q105,$S105,$O105,$K105,$I105,M105)-SMALL(($Q105,$S105,$O105,$K105,$I105,M105),1)-SMALL(($Q105,$S105,$O105,$K105,$I105,M105),2),SUM($Q105,$S105,$O105,$K105,$I105,M105)-MIN($Q105,$S105,$O105,$K105,$I105,M105)),SUM($Q105,$S105,$O105,$K105,$I105,M105))</f>
        <v>0</v>
      </c>
      <c r="G105" s="83">
        <f>F105/4</f>
        <v>0</v>
      </c>
      <c r="H105" s="203"/>
      <c r="I105" s="204"/>
      <c r="J105" s="162"/>
      <c r="K105" s="158"/>
      <c r="L105" s="164"/>
      <c r="M105" s="153"/>
      <c r="N105" s="152"/>
      <c r="O105" s="153"/>
      <c r="P105" s="143"/>
      <c r="Q105" s="144"/>
      <c r="R105" s="107"/>
      <c r="S105" s="108"/>
      <c r="T105" s="5"/>
      <c r="V105" s="5"/>
      <c r="W105" s="5"/>
      <c r="X105" s="5"/>
    </row>
    <row r="106" spans="1:24" ht="21.95" customHeight="1">
      <c r="A106" s="63">
        <v>96</v>
      </c>
      <c r="B106" s="30">
        <v>2924</v>
      </c>
      <c r="C106" s="85"/>
      <c r="D106" s="40" t="s">
        <v>36</v>
      </c>
      <c r="E106" s="47"/>
      <c r="F106" s="99">
        <f>IF((COUNT($Q106,$S106,$O106,$K106,$I106,M106))&gt;4,IF((COUNT($Q106,$S106,$O106,$K106,$I106,M106))&gt;5,SUM($Q106,$S106,$O106,$K106,$I106,M106)-SMALL(($Q106,$S106,$O106,$K106,$I106,M106),1)-SMALL(($Q106,$S106,$O106,$K106,$I106,M106),2),SUM($Q106,$S106,$O106,$K106,$I106,M106)-MIN($Q106,$S106,$O106,$K106,$I106,M106)),SUM($Q106,$S106,$O106,$K106,$I106,M106))</f>
        <v>0</v>
      </c>
      <c r="G106" s="83">
        <f>F106/4</f>
        <v>0</v>
      </c>
      <c r="H106" s="203"/>
      <c r="I106" s="204"/>
      <c r="J106" s="162"/>
      <c r="K106" s="158"/>
      <c r="L106" s="164"/>
      <c r="M106" s="153"/>
      <c r="N106" s="154"/>
      <c r="O106" s="153"/>
      <c r="P106" s="143"/>
      <c r="Q106" s="144"/>
      <c r="R106" s="107"/>
      <c r="S106" s="108"/>
      <c r="T106" s="5"/>
      <c r="V106" s="5"/>
      <c r="W106" s="5"/>
      <c r="X106" s="5"/>
    </row>
    <row r="107" spans="1:24" ht="21.95" customHeight="1">
      <c r="A107" s="63">
        <v>97</v>
      </c>
      <c r="B107" s="84">
        <v>2913</v>
      </c>
      <c r="C107" s="85"/>
      <c r="D107" s="79" t="s">
        <v>42</v>
      </c>
      <c r="E107" s="89"/>
      <c r="F107" s="99">
        <f>IF((COUNT($Q107,$S107,$O107,$K107,$I107,M107))&gt;4,IF((COUNT($Q107,$S107,$O107,$K107,$I107,M107))&gt;5,SUM($Q107,$S107,$O107,$K107,$I107,M107)-SMALL(($Q107,$S107,$O107,$K107,$I107,M107),1)-SMALL(($Q107,$S107,$O107,$K107,$I107,M107),2),SUM($Q107,$S107,$O107,$K107,$I107,M107)-MIN($Q107,$S107,$O107,$K107,$I107,M107)),SUM($Q107,$S107,$O107,$K107,$I107,M107))</f>
        <v>0</v>
      </c>
      <c r="G107" s="83">
        <f>F107/4</f>
        <v>0</v>
      </c>
      <c r="H107" s="203"/>
      <c r="I107" s="204"/>
      <c r="J107" s="162"/>
      <c r="K107" s="158"/>
      <c r="L107" s="164"/>
      <c r="M107" s="153"/>
      <c r="N107" s="152"/>
      <c r="O107" s="153"/>
      <c r="P107" s="143"/>
      <c r="Q107" s="144"/>
      <c r="R107" s="107"/>
      <c r="S107" s="108"/>
      <c r="T107" s="5"/>
      <c r="V107" s="5"/>
      <c r="W107" s="5"/>
      <c r="X107" s="5"/>
    </row>
    <row r="108" spans="1:24" ht="21.95" customHeight="1">
      <c r="A108" s="63">
        <v>98</v>
      </c>
      <c r="B108" s="84">
        <v>2984</v>
      </c>
      <c r="C108" s="85"/>
      <c r="D108" s="101" t="s">
        <v>55</v>
      </c>
      <c r="E108" s="94"/>
      <c r="F108" s="99">
        <f>IF((COUNT($Q108,$S108,$O108,$K108,$I108,M108))&gt;4,IF((COUNT($Q108,$S108,$O108,$K108,$I108,M108))&gt;5,SUM($Q108,$S108,$O108,$K108,$I108,M108)-SMALL(($Q108,$S108,$O108,$K108,$I108,M108),1)-SMALL(($Q108,$S108,$O108,$K108,$I108,M108),2),SUM($Q108,$S108,$O108,$K108,$I108,M108)-MIN($Q108,$S108,$O108,$K108,$I108,M108)),SUM($Q108,$S108,$O108,$K108,$I108,M108))</f>
        <v>0</v>
      </c>
      <c r="G108" s="83">
        <f>F108/4</f>
        <v>0</v>
      </c>
      <c r="H108" s="203"/>
      <c r="I108" s="204"/>
      <c r="J108" s="162"/>
      <c r="K108" s="158"/>
      <c r="L108" s="164"/>
      <c r="M108" s="153"/>
      <c r="N108" s="156"/>
      <c r="O108" s="153"/>
      <c r="P108" s="145"/>
      <c r="Q108" s="144"/>
      <c r="R108" s="107"/>
      <c r="S108" s="108"/>
      <c r="T108" s="5"/>
      <c r="V108" s="5"/>
      <c r="W108" s="5"/>
      <c r="X108" s="5"/>
    </row>
    <row r="109" spans="1:24" ht="21.95" customHeight="1" thickBot="1">
      <c r="A109" s="214">
        <v>99</v>
      </c>
      <c r="B109" s="95">
        <v>3021</v>
      </c>
      <c r="C109" s="96"/>
      <c r="D109" s="215" t="s">
        <v>70</v>
      </c>
      <c r="E109" s="97"/>
      <c r="F109" s="102">
        <f>IF((COUNT($Q109,$S109,$O109,$K109,$I109,M109))&gt;4,IF((COUNT($Q109,$S109,$O109,$K109,$I109,M109))&gt;5,SUM($Q109,$S109,$O109,$K109,$I109,M109)-SMALL(($Q109,$S109,$O109,$K109,$I109,M109),1)-SMALL(($Q109,$S109,$O109,$K109,$I109,M109),2),SUM($Q109,$S109,$O109,$K109,$I109,M109)-MIN($Q109,$S109,$O109,$K109,$I109,M109)),SUM($Q109,$S109,$O109,$K109,$I109,M109))</f>
        <v>0</v>
      </c>
      <c r="G109" s="163">
        <f>F109/4</f>
        <v>0</v>
      </c>
      <c r="H109" s="205"/>
      <c r="I109" s="206"/>
      <c r="J109" s="183"/>
      <c r="K109" s="147"/>
      <c r="L109" s="165"/>
      <c r="M109" s="147"/>
      <c r="N109" s="216"/>
      <c r="O109" s="147"/>
      <c r="P109" s="146"/>
      <c r="Q109" s="180"/>
      <c r="R109" s="131"/>
      <c r="S109" s="132"/>
      <c r="T109" s="5"/>
      <c r="V109" s="5"/>
      <c r="W109" s="5"/>
      <c r="X109" s="5"/>
    </row>
    <row r="110" spans="1:24" ht="21.95" customHeight="1" thickTop="1">
      <c r="A110" s="7"/>
      <c r="H110"/>
      <c r="I110"/>
      <c r="J110"/>
      <c r="K110"/>
      <c r="L110"/>
      <c r="M110"/>
      <c r="T110" s="5"/>
      <c r="V110" s="5"/>
      <c r="W110" s="5"/>
      <c r="X110" s="5"/>
    </row>
    <row r="111" spans="1:24" ht="21.95" customHeight="1">
      <c r="G111" s="7"/>
      <c r="H111"/>
      <c r="I111"/>
      <c r="J111"/>
      <c r="K111"/>
      <c r="L111"/>
      <c r="M111"/>
      <c r="T111" s="5"/>
      <c r="V111" s="5"/>
      <c r="W111" s="5"/>
      <c r="X111" s="5"/>
    </row>
    <row r="112" spans="1:24" ht="21.95" customHeight="1">
      <c r="G112" s="7"/>
      <c r="H112"/>
      <c r="I112"/>
      <c r="J112"/>
      <c r="K112"/>
      <c r="L112"/>
      <c r="M112"/>
      <c r="T112" s="5"/>
      <c r="V112" s="5"/>
      <c r="W112" s="5"/>
      <c r="X112" s="5"/>
    </row>
    <row r="113" spans="8:24" ht="21.95" customHeight="1">
      <c r="H113"/>
      <c r="I113"/>
      <c r="J113"/>
      <c r="K113"/>
      <c r="L113"/>
      <c r="M113"/>
      <c r="T113" s="5"/>
      <c r="V113" s="5"/>
      <c r="W113" s="5"/>
      <c r="X113" s="5"/>
    </row>
    <row r="114" spans="8:24" ht="21.95" customHeight="1">
      <c r="H114"/>
      <c r="I114"/>
      <c r="J114"/>
      <c r="K114"/>
      <c r="L114"/>
      <c r="M114"/>
      <c r="T114" s="5"/>
      <c r="V114" s="5"/>
      <c r="W114" s="5"/>
      <c r="X114" s="5"/>
    </row>
    <row r="115" spans="8:24" ht="21.95" customHeight="1">
      <c r="H115"/>
      <c r="I115"/>
      <c r="J115"/>
      <c r="K115"/>
      <c r="L115"/>
      <c r="M115"/>
      <c r="T115" s="5"/>
      <c r="V115" s="5"/>
      <c r="W115" s="5"/>
      <c r="X115" s="5"/>
    </row>
    <row r="116" spans="8:24" ht="21.95" customHeight="1">
      <c r="H116"/>
      <c r="I116"/>
      <c r="J116"/>
      <c r="K116"/>
      <c r="L116"/>
      <c r="M116"/>
      <c r="T116" s="5"/>
      <c r="V116" s="5"/>
      <c r="W116" s="5"/>
      <c r="X116" s="5"/>
    </row>
    <row r="117" spans="8:24" ht="21.95" customHeight="1">
      <c r="H117"/>
      <c r="I117"/>
      <c r="J117"/>
      <c r="K117"/>
      <c r="L117"/>
      <c r="M117"/>
      <c r="T117" s="5"/>
      <c r="V117" s="5"/>
      <c r="W117" s="5"/>
      <c r="X117" s="5"/>
    </row>
    <row r="118" spans="8:24" ht="21.95" customHeight="1">
      <c r="H118"/>
      <c r="I118"/>
      <c r="J118"/>
      <c r="K118"/>
      <c r="L118"/>
      <c r="M118"/>
      <c r="T118" s="5"/>
      <c r="V118" s="5"/>
      <c r="W118" s="5"/>
      <c r="X118" s="5"/>
    </row>
    <row r="119" spans="8:24" ht="21.95" customHeight="1">
      <c r="H119"/>
      <c r="I119"/>
      <c r="J119"/>
      <c r="K119"/>
      <c r="L119"/>
      <c r="M119"/>
      <c r="T119" s="5"/>
      <c r="V119" s="5"/>
      <c r="W119" s="5"/>
      <c r="X119" s="5"/>
    </row>
    <row r="120" spans="8:24" ht="21.95" customHeight="1">
      <c r="H120"/>
      <c r="I120"/>
      <c r="J120"/>
      <c r="K120"/>
      <c r="L120"/>
      <c r="M120"/>
      <c r="T120" s="5"/>
      <c r="V120" s="5"/>
      <c r="W120" s="5"/>
      <c r="X120" s="5"/>
    </row>
    <row r="121" spans="8:24" ht="21.95" customHeight="1">
      <c r="H121"/>
      <c r="I121"/>
      <c r="J121"/>
      <c r="K121"/>
      <c r="L121"/>
      <c r="M121"/>
      <c r="T121" s="5"/>
      <c r="V121" s="5"/>
      <c r="W121" s="5"/>
      <c r="X121" s="5"/>
    </row>
    <row r="122" spans="8:24" ht="21.95" customHeight="1">
      <c r="H122"/>
      <c r="I122"/>
      <c r="J122"/>
      <c r="K122"/>
      <c r="L122"/>
      <c r="M122"/>
      <c r="T122" s="5"/>
      <c r="V122" s="5"/>
      <c r="W122" s="5"/>
      <c r="X122" s="5"/>
    </row>
    <row r="123" spans="8:24" ht="21.95" customHeight="1">
      <c r="H123"/>
      <c r="I123"/>
      <c r="J123"/>
      <c r="K123"/>
      <c r="L123"/>
      <c r="M123"/>
      <c r="T123" s="5"/>
      <c r="V123" s="5"/>
      <c r="W123" s="5"/>
      <c r="X123" s="5"/>
    </row>
    <row r="124" spans="8:24" ht="21.95" customHeight="1">
      <c r="H124"/>
      <c r="I124"/>
      <c r="J124"/>
      <c r="K124"/>
      <c r="L124"/>
      <c r="M124"/>
      <c r="T124" s="5"/>
      <c r="V124" s="5"/>
      <c r="W124" s="5"/>
      <c r="X124" s="5"/>
    </row>
    <row r="125" spans="8:24" ht="21.95" customHeight="1">
      <c r="H125"/>
      <c r="I125"/>
      <c r="J125"/>
      <c r="K125"/>
      <c r="L125"/>
      <c r="M125"/>
      <c r="T125" s="5"/>
      <c r="V125" s="5"/>
      <c r="W125" s="5"/>
      <c r="X125" s="5"/>
    </row>
    <row r="126" spans="8:24" ht="21.95" customHeight="1">
      <c r="H126"/>
      <c r="I126"/>
      <c r="J126"/>
      <c r="K126"/>
      <c r="L126"/>
      <c r="M126"/>
      <c r="T126" s="5"/>
      <c r="V126" s="5"/>
      <c r="W126" s="5"/>
      <c r="X126" s="5"/>
    </row>
    <row r="127" spans="8:24" ht="21.95" customHeight="1">
      <c r="H127"/>
      <c r="I127"/>
      <c r="J127"/>
      <c r="K127"/>
      <c r="L127"/>
      <c r="M127"/>
      <c r="T127" s="5"/>
      <c r="V127" s="5"/>
      <c r="W127" s="5"/>
      <c r="X127" s="5"/>
    </row>
    <row r="128" spans="8:24" ht="21.95" customHeight="1">
      <c r="H128"/>
      <c r="I128"/>
      <c r="J128"/>
      <c r="K128"/>
      <c r="L128"/>
      <c r="M128"/>
      <c r="T128" s="5"/>
      <c r="V128" s="5"/>
      <c r="W128" s="5"/>
      <c r="X128" s="5"/>
    </row>
    <row r="129" spans="1:26" ht="21.95" customHeight="1">
      <c r="F129" s="7"/>
      <c r="H129"/>
      <c r="I129"/>
      <c r="J129"/>
      <c r="K129" s="7"/>
      <c r="L129"/>
      <c r="M129"/>
      <c r="T129" s="5"/>
      <c r="V129" s="5"/>
      <c r="W129" s="5"/>
      <c r="X129" s="5"/>
    </row>
    <row r="130" spans="1:26" ht="21.95" customHeight="1">
      <c r="A130" s="7"/>
      <c r="F130" s="7"/>
      <c r="G130" s="7"/>
      <c r="H130"/>
      <c r="I130"/>
      <c r="J130"/>
      <c r="K130" s="7"/>
      <c r="L130"/>
      <c r="M130"/>
      <c r="O130" s="7"/>
      <c r="T130" s="5"/>
      <c r="V130" s="5"/>
      <c r="W130" s="5"/>
      <c r="X130" s="5"/>
    </row>
    <row r="131" spans="1:26" ht="21.95" customHeight="1">
      <c r="A131" s="10"/>
      <c r="B131" s="11"/>
      <c r="C131" s="11"/>
      <c r="D131" s="10"/>
      <c r="E131" s="10"/>
      <c r="F131" s="8"/>
      <c r="G131" s="8"/>
      <c r="H131" s="36"/>
      <c r="I131" s="32"/>
      <c r="J131" s="36"/>
      <c r="K131" s="32"/>
      <c r="L131" s="32"/>
      <c r="M131" s="32"/>
      <c r="N131" s="8"/>
      <c r="O131" s="8"/>
      <c r="P131" s="8"/>
      <c r="Q131" s="8"/>
      <c r="R131" s="8"/>
      <c r="S131" s="8"/>
      <c r="T131" s="12"/>
      <c r="U131" s="13"/>
      <c r="V131" s="5"/>
      <c r="W131" s="5"/>
      <c r="X131" s="5"/>
      <c r="Y131" s="5"/>
      <c r="Z131" s="5"/>
    </row>
    <row r="132" spans="1:26" ht="21.95" customHeight="1">
      <c r="A132" s="10"/>
      <c r="B132" s="11"/>
      <c r="C132" s="11"/>
      <c r="D132" s="10"/>
      <c r="E132" s="10"/>
      <c r="F132" s="8"/>
      <c r="G132" s="8"/>
      <c r="H132" s="36"/>
      <c r="I132" s="32"/>
      <c r="J132" s="36"/>
      <c r="K132" s="32"/>
      <c r="L132" s="32"/>
      <c r="M132" s="32"/>
      <c r="N132" s="8"/>
      <c r="O132" s="8"/>
      <c r="P132" s="8"/>
      <c r="Q132" s="8"/>
      <c r="R132" s="8"/>
      <c r="S132" s="8"/>
      <c r="T132" s="12"/>
      <c r="U132" s="13"/>
      <c r="V132" s="5"/>
      <c r="W132" s="5"/>
      <c r="X132" s="5"/>
      <c r="Y132" s="5"/>
      <c r="Z132" s="5"/>
    </row>
    <row r="133" spans="1:26" ht="21.95" customHeight="1">
      <c r="A133" s="10"/>
      <c r="B133" s="11"/>
      <c r="C133" s="11"/>
      <c r="D133" s="10"/>
      <c r="E133" s="10"/>
      <c r="F133" s="8"/>
      <c r="G133" s="8"/>
      <c r="H133" s="36"/>
      <c r="I133" s="32"/>
      <c r="J133" s="36"/>
      <c r="K133" s="32"/>
      <c r="L133" s="32"/>
      <c r="M133" s="32"/>
      <c r="N133" s="8"/>
      <c r="O133" s="8"/>
      <c r="P133" s="8"/>
      <c r="Q133" s="8"/>
      <c r="R133" s="8"/>
      <c r="S133" s="8"/>
      <c r="T133" s="12"/>
      <c r="U133" s="13"/>
      <c r="V133" s="5"/>
      <c r="W133" s="5"/>
      <c r="X133" s="5"/>
      <c r="Y133" s="5"/>
      <c r="Z133" s="5"/>
    </row>
    <row r="134" spans="1:26" ht="21.95" customHeight="1">
      <c r="A134" s="10"/>
      <c r="B134" s="11"/>
      <c r="C134" s="11"/>
      <c r="D134" s="10"/>
      <c r="E134" s="10"/>
      <c r="F134" s="8"/>
      <c r="G134" s="8"/>
      <c r="H134" s="36"/>
      <c r="I134" s="32"/>
      <c r="J134" s="36"/>
      <c r="K134" s="32"/>
      <c r="L134" s="32"/>
      <c r="M134" s="32"/>
      <c r="N134" s="8"/>
      <c r="O134" s="8"/>
      <c r="P134" s="8"/>
      <c r="Q134" s="8"/>
      <c r="R134" s="8"/>
      <c r="S134" s="8"/>
      <c r="T134" s="12"/>
      <c r="U134" s="13"/>
      <c r="V134" s="5"/>
      <c r="W134" s="5"/>
      <c r="X134" s="5"/>
      <c r="Y134" s="5"/>
      <c r="Z134" s="5"/>
    </row>
    <row r="135" spans="1:26" ht="21.95" customHeight="1">
      <c r="A135" s="10"/>
      <c r="B135" s="11"/>
      <c r="C135" s="11"/>
      <c r="D135" s="10"/>
      <c r="E135" s="10"/>
      <c r="F135" s="8"/>
      <c r="G135" s="8"/>
      <c r="H135" s="36"/>
      <c r="I135" s="32"/>
      <c r="J135" s="36"/>
      <c r="K135" s="32"/>
      <c r="L135" s="32"/>
      <c r="M135" s="32"/>
      <c r="N135" s="8"/>
      <c r="O135" s="8"/>
      <c r="P135" s="8"/>
      <c r="Q135" s="8"/>
      <c r="R135" s="8"/>
      <c r="S135" s="8"/>
      <c r="T135" s="12"/>
      <c r="U135" s="13"/>
      <c r="V135" s="5"/>
      <c r="W135" s="5"/>
      <c r="X135" s="5"/>
      <c r="Y135" s="5"/>
      <c r="Z135" s="5"/>
    </row>
    <row r="136" spans="1:26" ht="21.95" customHeight="1">
      <c r="A136" s="10"/>
      <c r="B136" s="11"/>
      <c r="C136" s="11"/>
      <c r="D136" s="10"/>
      <c r="E136" s="10"/>
      <c r="F136" s="8"/>
      <c r="G136" s="8"/>
      <c r="H136" s="36"/>
      <c r="I136" s="32"/>
      <c r="J136" s="36"/>
      <c r="K136" s="32"/>
      <c r="L136" s="32"/>
      <c r="M136" s="32"/>
      <c r="N136" s="8"/>
      <c r="O136" s="8"/>
      <c r="P136" s="8"/>
      <c r="Q136" s="8"/>
      <c r="R136" s="8"/>
      <c r="S136" s="8"/>
      <c r="T136" s="12"/>
      <c r="U136" s="13"/>
      <c r="V136" s="5"/>
      <c r="W136" s="5"/>
      <c r="X136" s="5"/>
      <c r="Y136" s="5"/>
      <c r="Z136" s="5"/>
    </row>
    <row r="137" spans="1:26" ht="21.95" customHeight="1">
      <c r="A137" s="10"/>
      <c r="B137" s="14"/>
      <c r="C137" s="14"/>
      <c r="D137" s="15"/>
      <c r="E137" s="15"/>
      <c r="F137" s="8"/>
      <c r="G137" s="8"/>
      <c r="H137" s="36"/>
      <c r="I137" s="32"/>
      <c r="J137" s="36"/>
      <c r="K137" s="32"/>
      <c r="L137" s="32"/>
      <c r="M137" s="32"/>
      <c r="N137" s="8"/>
      <c r="O137" s="8"/>
      <c r="P137" s="8"/>
      <c r="Q137" s="8"/>
      <c r="R137" s="8"/>
      <c r="S137" s="8"/>
      <c r="T137" s="12"/>
      <c r="U137" s="13"/>
      <c r="V137" s="5"/>
      <c r="W137" s="5"/>
      <c r="X137" s="5"/>
      <c r="Y137" s="5"/>
      <c r="Z137" s="5"/>
    </row>
    <row r="138" spans="1:26" ht="30" customHeight="1">
      <c r="A138" s="10"/>
      <c r="B138" s="11"/>
      <c r="C138" s="11"/>
      <c r="D138" s="10"/>
      <c r="E138" s="10"/>
      <c r="F138" s="8"/>
      <c r="G138" s="8"/>
      <c r="H138" s="36"/>
      <c r="I138" s="32"/>
      <c r="J138" s="36"/>
      <c r="K138" s="32"/>
      <c r="L138" s="32"/>
      <c r="M138" s="32"/>
      <c r="N138" s="8"/>
      <c r="O138" s="8"/>
      <c r="P138" s="8"/>
      <c r="Q138" s="8"/>
      <c r="R138" s="8"/>
      <c r="S138" s="8"/>
      <c r="T138" s="12"/>
      <c r="U138" s="13"/>
      <c r="V138" s="5"/>
      <c r="W138" s="5"/>
      <c r="X138" s="5"/>
      <c r="Y138" s="5"/>
      <c r="Z138" s="5"/>
    </row>
    <row r="139" spans="1:26" ht="21.95" customHeight="1">
      <c r="A139" s="10"/>
      <c r="B139" s="14"/>
      <c r="C139" s="14"/>
      <c r="D139" s="16"/>
      <c r="E139" s="16"/>
      <c r="F139" s="8"/>
      <c r="G139" s="8"/>
      <c r="H139" s="36"/>
      <c r="I139" s="32"/>
      <c r="J139" s="36"/>
      <c r="K139" s="32"/>
      <c r="L139" s="32"/>
      <c r="M139" s="32"/>
      <c r="N139" s="8"/>
      <c r="O139" s="8"/>
      <c r="P139" s="8"/>
      <c r="Q139" s="8"/>
      <c r="R139" s="8"/>
      <c r="S139" s="8"/>
      <c r="T139" s="12"/>
      <c r="U139" s="13"/>
      <c r="V139" s="5"/>
      <c r="W139" s="5"/>
      <c r="X139" s="5"/>
      <c r="Y139" s="5"/>
      <c r="Z139" s="5"/>
    </row>
    <row r="140" spans="1:26" ht="21.95" customHeight="1">
      <c r="A140" s="10"/>
      <c r="B140" s="11"/>
      <c r="C140" s="11"/>
      <c r="D140" s="10"/>
      <c r="E140" s="10"/>
      <c r="F140" s="8"/>
      <c r="G140" s="8"/>
      <c r="H140" s="36"/>
      <c r="I140" s="32"/>
      <c r="J140" s="36"/>
      <c r="K140" s="32"/>
      <c r="L140" s="32"/>
      <c r="M140" s="32"/>
      <c r="N140" s="8"/>
      <c r="O140" s="8"/>
      <c r="P140" s="8"/>
      <c r="Q140" s="8"/>
      <c r="R140" s="8"/>
      <c r="S140" s="8"/>
      <c r="T140" s="12"/>
      <c r="U140" s="13"/>
      <c r="V140" s="5"/>
      <c r="W140" s="5"/>
      <c r="X140" s="5"/>
      <c r="Y140" s="5"/>
      <c r="Z140" s="5"/>
    </row>
    <row r="141" spans="1:26" ht="21.95" customHeight="1">
      <c r="A141" s="10"/>
      <c r="B141" s="11"/>
      <c r="C141" s="11"/>
      <c r="D141" s="10"/>
      <c r="E141" s="10"/>
      <c r="F141" s="8"/>
      <c r="G141" s="8"/>
      <c r="H141" s="36"/>
      <c r="I141" s="32"/>
      <c r="J141" s="36"/>
      <c r="K141" s="32"/>
      <c r="L141" s="32"/>
      <c r="M141" s="32"/>
      <c r="N141" s="8"/>
      <c r="O141" s="8"/>
      <c r="P141" s="8"/>
      <c r="Q141" s="8"/>
      <c r="R141" s="8"/>
      <c r="S141" s="8"/>
      <c r="T141" s="12"/>
      <c r="U141" s="13"/>
      <c r="V141" s="5"/>
      <c r="W141" s="5"/>
      <c r="X141" s="5"/>
      <c r="Y141" s="5"/>
      <c r="Z141" s="5"/>
    </row>
    <row r="142" spans="1:26" ht="21.95" customHeight="1">
      <c r="A142" s="10"/>
      <c r="B142" s="11"/>
      <c r="C142" s="11"/>
      <c r="D142" s="10"/>
      <c r="E142" s="10"/>
      <c r="F142" s="8"/>
      <c r="G142" s="8"/>
      <c r="H142" s="36"/>
      <c r="I142" s="32"/>
      <c r="J142" s="36"/>
      <c r="K142" s="32"/>
      <c r="L142" s="32"/>
      <c r="M142" s="32"/>
      <c r="N142" s="8"/>
      <c r="O142" s="8"/>
      <c r="P142" s="8"/>
      <c r="Q142" s="8"/>
      <c r="R142" s="8"/>
      <c r="S142" s="8"/>
      <c r="T142" s="12"/>
      <c r="U142" s="13"/>
      <c r="V142" s="5"/>
      <c r="W142" s="5"/>
      <c r="X142" s="5"/>
      <c r="Y142" s="5"/>
      <c r="Z142" s="5"/>
    </row>
    <row r="143" spans="1:26" ht="21.95" customHeight="1">
      <c r="A143" s="10"/>
      <c r="B143" s="11"/>
      <c r="C143" s="11"/>
      <c r="D143" s="10"/>
      <c r="E143" s="10"/>
      <c r="F143" s="8"/>
      <c r="G143" s="8"/>
      <c r="H143" s="36"/>
      <c r="I143" s="32"/>
      <c r="J143" s="36"/>
      <c r="K143" s="32"/>
      <c r="L143" s="32"/>
      <c r="M143" s="32"/>
      <c r="N143" s="8"/>
      <c r="O143" s="8"/>
      <c r="P143" s="8"/>
      <c r="Q143" s="8"/>
      <c r="R143" s="8"/>
      <c r="S143" s="8"/>
      <c r="T143" s="12"/>
      <c r="U143" s="13"/>
      <c r="V143" s="5"/>
      <c r="W143" s="5"/>
      <c r="X143" s="5"/>
      <c r="Y143" s="5"/>
      <c r="Z143" s="5"/>
    </row>
    <row r="144" spans="1:26" ht="21.95" customHeight="1">
      <c r="A144" s="10"/>
      <c r="B144" s="11"/>
      <c r="C144" s="11"/>
      <c r="D144" s="10"/>
      <c r="E144" s="10"/>
      <c r="F144" s="8"/>
      <c r="G144" s="8"/>
      <c r="H144" s="36"/>
      <c r="I144" s="32"/>
      <c r="J144" s="36"/>
      <c r="K144" s="32"/>
      <c r="L144" s="32"/>
      <c r="M144" s="32"/>
      <c r="N144" s="8"/>
      <c r="O144" s="8"/>
      <c r="P144" s="8"/>
      <c r="Q144" s="8"/>
      <c r="R144" s="8"/>
      <c r="S144" s="8"/>
      <c r="T144" s="12"/>
      <c r="U144" s="13"/>
      <c r="V144" s="5"/>
      <c r="W144" s="5"/>
      <c r="X144" s="5"/>
      <c r="Y144" s="5"/>
      <c r="Z144" s="5"/>
    </row>
    <row r="145" spans="1:40" ht="21.95" customHeight="1">
      <c r="A145" s="10"/>
      <c r="B145" s="11"/>
      <c r="C145" s="11"/>
      <c r="D145" s="16"/>
      <c r="E145" s="16"/>
      <c r="F145" s="8"/>
      <c r="G145" s="8"/>
      <c r="H145" s="36"/>
      <c r="I145" s="32"/>
      <c r="J145" s="36"/>
      <c r="K145" s="32"/>
      <c r="L145" s="32"/>
      <c r="M145" s="32"/>
      <c r="N145" s="8"/>
      <c r="O145" s="8"/>
      <c r="P145" s="8"/>
      <c r="Q145" s="8"/>
      <c r="R145" s="8"/>
      <c r="S145" s="8"/>
      <c r="T145" s="12"/>
      <c r="U145" s="13"/>
      <c r="V145" s="5"/>
      <c r="W145" s="5"/>
      <c r="X145" s="5"/>
      <c r="Y145" s="5"/>
      <c r="Z145" s="5"/>
    </row>
    <row r="146" spans="1:40" ht="21.95" customHeight="1">
      <c r="A146" s="10"/>
      <c r="B146" s="11"/>
      <c r="C146" s="11"/>
      <c r="D146" s="10"/>
      <c r="E146" s="10"/>
      <c r="F146" s="8"/>
      <c r="G146" s="8"/>
      <c r="H146" s="36"/>
      <c r="I146" s="32"/>
      <c r="J146" s="36"/>
      <c r="K146" s="32"/>
      <c r="L146" s="32"/>
      <c r="M146" s="32"/>
      <c r="N146" s="8"/>
      <c r="O146" s="8"/>
      <c r="P146" s="8"/>
      <c r="Q146" s="8"/>
      <c r="R146" s="8"/>
      <c r="S146" s="8"/>
      <c r="T146" s="12"/>
      <c r="U146" s="13"/>
      <c r="V146" s="5"/>
      <c r="W146" s="5"/>
      <c r="X146" s="5"/>
      <c r="Y146" s="5"/>
      <c r="Z146" s="5"/>
    </row>
    <row r="147" spans="1:40" ht="21.95" customHeight="1">
      <c r="A147" s="10"/>
      <c r="B147" s="11"/>
      <c r="C147" s="11"/>
      <c r="D147" s="10"/>
      <c r="E147" s="10"/>
      <c r="F147" s="8"/>
      <c r="G147" s="8"/>
      <c r="H147" s="36"/>
      <c r="I147" s="32"/>
      <c r="J147" s="36"/>
      <c r="K147" s="32"/>
      <c r="L147" s="32"/>
      <c r="M147" s="32"/>
      <c r="N147" s="8"/>
      <c r="O147" s="8"/>
      <c r="P147" s="8"/>
      <c r="Q147" s="8"/>
      <c r="R147" s="8"/>
      <c r="S147" s="8"/>
      <c r="T147" s="12"/>
      <c r="U147" s="13"/>
      <c r="V147" s="5"/>
      <c r="W147" s="5"/>
      <c r="X147" s="5"/>
      <c r="Y147" s="5"/>
      <c r="Z147" s="5"/>
    </row>
    <row r="148" spans="1:40" ht="21.95" customHeight="1">
      <c r="A148" s="10"/>
      <c r="B148" s="11"/>
      <c r="C148" s="11"/>
      <c r="D148" s="10"/>
      <c r="E148" s="10"/>
      <c r="F148" s="8"/>
      <c r="G148" s="8"/>
      <c r="H148" s="36"/>
      <c r="I148" s="32"/>
      <c r="J148" s="36"/>
      <c r="K148" s="32"/>
      <c r="L148" s="32"/>
      <c r="M148" s="32"/>
      <c r="N148" s="8"/>
      <c r="O148" s="8"/>
      <c r="P148" s="8"/>
      <c r="Q148" s="8"/>
      <c r="R148" s="8"/>
      <c r="S148" s="8"/>
      <c r="T148" s="12"/>
      <c r="U148" s="13"/>
      <c r="V148" s="5"/>
      <c r="W148" s="5"/>
      <c r="X148" s="5"/>
      <c r="Y148" s="5"/>
      <c r="Z148" s="5"/>
    </row>
    <row r="149" spans="1:40" ht="21.95" customHeight="1">
      <c r="A149" s="10"/>
      <c r="B149" s="11"/>
      <c r="C149" s="11"/>
      <c r="D149" s="17"/>
      <c r="E149" s="17"/>
      <c r="F149" s="8"/>
      <c r="G149" s="8"/>
      <c r="H149" s="36"/>
      <c r="I149" s="32"/>
      <c r="J149" s="36"/>
      <c r="K149" s="32"/>
      <c r="L149" s="32"/>
      <c r="M149" s="32"/>
      <c r="N149" s="8"/>
      <c r="O149" s="8"/>
      <c r="P149" s="8"/>
      <c r="Q149" s="8"/>
      <c r="R149" s="8"/>
      <c r="S149" s="8"/>
      <c r="T149" s="12"/>
      <c r="U149" s="13"/>
      <c r="V149" s="5"/>
      <c r="W149" s="5"/>
      <c r="X149" s="5"/>
      <c r="Y149" s="5"/>
      <c r="Z149" s="5"/>
    </row>
    <row r="150" spans="1:40" ht="29.25" customHeight="1">
      <c r="A150" s="10"/>
      <c r="B150" s="11"/>
      <c r="C150" s="11"/>
      <c r="D150" s="10"/>
      <c r="E150" s="10"/>
      <c r="F150" s="8"/>
      <c r="G150" s="8"/>
      <c r="H150" s="36"/>
      <c r="I150" s="32"/>
      <c r="J150" s="36"/>
      <c r="K150" s="32"/>
      <c r="L150" s="32"/>
      <c r="M150" s="32"/>
      <c r="N150" s="8"/>
      <c r="O150" s="8"/>
      <c r="P150" s="8"/>
      <c r="Q150" s="8"/>
      <c r="R150" s="8"/>
      <c r="S150" s="8"/>
      <c r="T150" s="12"/>
      <c r="U150" s="13"/>
      <c r="V150" s="5"/>
      <c r="W150" s="5"/>
      <c r="X150" s="5"/>
      <c r="Y150" s="5"/>
      <c r="Z150" s="5"/>
    </row>
    <row r="151" spans="1:40" ht="21.95" customHeight="1">
      <c r="A151" s="4"/>
      <c r="B151" s="4"/>
      <c r="C151" s="4"/>
      <c r="D151" s="4"/>
      <c r="E151" s="4"/>
      <c r="F151" s="4"/>
      <c r="G151" s="4"/>
      <c r="H151" s="37"/>
      <c r="I151" s="33"/>
      <c r="J151" s="37"/>
      <c r="K151" s="33"/>
      <c r="L151" s="33"/>
      <c r="M151" s="33"/>
      <c r="N151" s="4"/>
      <c r="O151" s="4"/>
      <c r="P151" s="4"/>
      <c r="Q151" s="4"/>
      <c r="R151" s="4"/>
      <c r="S151" s="4"/>
      <c r="T151" s="9"/>
      <c r="U151" s="9"/>
      <c r="V151" s="5"/>
      <c r="W151" s="5"/>
      <c r="X151" s="5"/>
      <c r="Y151" s="5"/>
      <c r="Z151" s="5"/>
    </row>
    <row r="152" spans="1:40">
      <c r="A152" s="4"/>
      <c r="B152" s="4"/>
      <c r="C152" s="4"/>
      <c r="D152" s="4"/>
      <c r="E152" s="4"/>
      <c r="F152" s="4"/>
      <c r="G152" s="4"/>
      <c r="H152" s="37"/>
      <c r="I152" s="33"/>
      <c r="J152" s="37"/>
      <c r="K152" s="33"/>
      <c r="L152" s="33"/>
      <c r="M152" s="33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6"/>
      <c r="AI152" s="6"/>
      <c r="AJ152" s="5"/>
      <c r="AK152" s="5"/>
      <c r="AL152" s="5"/>
      <c r="AM152" s="5"/>
      <c r="AN152" s="5"/>
    </row>
    <row r="153" spans="1:40">
      <c r="A153" s="4"/>
      <c r="B153" s="4"/>
      <c r="C153" s="4"/>
      <c r="D153" s="4"/>
      <c r="E153" s="4"/>
      <c r="F153" s="4"/>
      <c r="G153" s="4"/>
      <c r="H153" s="37"/>
      <c r="I153" s="33"/>
      <c r="J153" s="37"/>
      <c r="K153" s="33"/>
      <c r="L153" s="33"/>
      <c r="M153" s="3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>
      <c r="A154" s="4"/>
      <c r="B154" s="4"/>
      <c r="C154" s="4"/>
      <c r="D154" s="4"/>
      <c r="E154" s="4"/>
      <c r="F154" s="4"/>
      <c r="G154" s="4"/>
      <c r="H154" s="37"/>
      <c r="I154" s="33"/>
      <c r="J154" s="37"/>
      <c r="K154" s="33"/>
      <c r="L154" s="33"/>
      <c r="M154" s="3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>
      <c r="A155" s="4"/>
      <c r="B155" s="4"/>
      <c r="C155" s="4"/>
      <c r="D155" s="4"/>
      <c r="E155" s="4"/>
      <c r="F155" s="4"/>
      <c r="G155" s="4"/>
      <c r="H155" s="37"/>
      <c r="I155" s="33"/>
      <c r="J155" s="37"/>
      <c r="K155" s="33"/>
      <c r="L155" s="33"/>
      <c r="M155" s="3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>
      <c r="A156" s="4"/>
      <c r="B156" s="4"/>
      <c r="C156" s="4"/>
      <c r="D156" s="4"/>
      <c r="E156" s="4"/>
      <c r="F156" s="4"/>
      <c r="G156" s="4"/>
      <c r="H156" s="37"/>
      <c r="I156" s="33"/>
      <c r="J156" s="37"/>
      <c r="K156" s="33"/>
      <c r="L156" s="33"/>
      <c r="M156" s="33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>
      <c r="A157" s="4"/>
      <c r="B157" s="4"/>
      <c r="C157" s="4"/>
      <c r="D157" s="4"/>
      <c r="E157" s="4"/>
      <c r="F157" s="4"/>
      <c r="G157" s="4"/>
      <c r="H157" s="37"/>
      <c r="I157" s="33"/>
      <c r="J157" s="37"/>
      <c r="K157" s="33"/>
      <c r="L157" s="33"/>
      <c r="M157" s="33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>
      <c r="A158" s="4"/>
      <c r="B158" s="4"/>
      <c r="C158" s="4"/>
      <c r="D158" s="4"/>
      <c r="E158" s="4"/>
      <c r="F158" s="4"/>
      <c r="G158" s="4"/>
      <c r="H158" s="37"/>
      <c r="I158" s="33"/>
      <c r="J158" s="37"/>
      <c r="K158" s="33"/>
      <c r="L158" s="33"/>
      <c r="M158" s="3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>
      <c r="A159" s="4"/>
      <c r="B159" s="4"/>
      <c r="C159" s="4"/>
      <c r="D159" s="4"/>
      <c r="E159" s="4"/>
      <c r="F159" s="4"/>
      <c r="G159" s="4"/>
      <c r="H159" s="37"/>
      <c r="I159" s="33"/>
      <c r="J159" s="37"/>
      <c r="K159" s="33"/>
      <c r="L159" s="33"/>
      <c r="M159" s="3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>
      <c r="A160" s="4"/>
      <c r="B160" s="4"/>
      <c r="C160" s="4"/>
      <c r="D160" s="4"/>
      <c r="E160" s="4"/>
      <c r="F160" s="4"/>
      <c r="G160" s="4"/>
      <c r="H160" s="37"/>
      <c r="I160" s="33"/>
      <c r="J160" s="37"/>
      <c r="K160" s="33"/>
      <c r="L160" s="33"/>
      <c r="M160" s="3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>
      <c r="A161" s="4"/>
      <c r="B161" s="4"/>
      <c r="C161" s="4"/>
      <c r="D161" s="4"/>
      <c r="E161" s="4"/>
      <c r="F161" s="4"/>
      <c r="G161" s="4"/>
      <c r="H161" s="37"/>
      <c r="I161" s="33"/>
      <c r="J161" s="37"/>
      <c r="K161" s="33"/>
      <c r="L161" s="33"/>
      <c r="M161" s="3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>
      <c r="A162" s="4"/>
      <c r="B162" s="4"/>
      <c r="C162" s="4"/>
      <c r="D162" s="4"/>
      <c r="E162" s="4"/>
      <c r="F162" s="4"/>
      <c r="G162" s="4"/>
      <c r="H162" s="37"/>
      <c r="I162" s="33"/>
      <c r="J162" s="37"/>
      <c r="K162" s="33"/>
      <c r="L162" s="33"/>
      <c r="M162" s="3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>
      <c r="A163" s="4"/>
      <c r="B163" s="4"/>
      <c r="C163" s="4"/>
      <c r="D163" s="4"/>
      <c r="E163" s="4"/>
      <c r="F163" s="4"/>
      <c r="G163" s="4"/>
      <c r="H163" s="37"/>
      <c r="I163" s="33"/>
      <c r="J163" s="37"/>
      <c r="K163" s="33"/>
      <c r="L163" s="33"/>
      <c r="M163" s="3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>
      <c r="A164" s="4"/>
      <c r="B164" s="4"/>
      <c r="C164" s="4"/>
      <c r="D164" s="4"/>
      <c r="E164" s="4"/>
      <c r="F164" s="4"/>
      <c r="G164" s="4"/>
      <c r="H164" s="37"/>
      <c r="I164" s="33"/>
      <c r="J164" s="37"/>
      <c r="K164" s="33"/>
      <c r="L164" s="33"/>
      <c r="M164" s="33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>
      <c r="A165" s="4"/>
      <c r="B165" s="4"/>
      <c r="C165" s="4"/>
      <c r="D165" s="4"/>
      <c r="E165" s="4"/>
      <c r="F165" s="4"/>
      <c r="G165" s="4"/>
      <c r="H165" s="37"/>
      <c r="I165" s="33"/>
      <c r="J165" s="37"/>
      <c r="K165" s="33"/>
      <c r="L165" s="33"/>
      <c r="M165" s="3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>
      <c r="A166" s="4"/>
      <c r="B166" s="4"/>
      <c r="C166" s="4"/>
      <c r="D166" s="4"/>
      <c r="E166" s="4"/>
      <c r="F166" s="4"/>
      <c r="G166" s="4"/>
      <c r="H166" s="37"/>
      <c r="I166" s="33"/>
      <c r="J166" s="37"/>
      <c r="K166" s="33"/>
      <c r="L166" s="33"/>
      <c r="M166" s="33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>
      <c r="A167" s="4"/>
      <c r="B167" s="4"/>
      <c r="C167" s="4"/>
      <c r="D167" s="4"/>
      <c r="E167" s="4"/>
      <c r="F167" s="4"/>
      <c r="G167" s="4"/>
      <c r="H167" s="37"/>
      <c r="I167" s="33"/>
      <c r="J167" s="37"/>
      <c r="K167" s="33"/>
      <c r="L167" s="33"/>
      <c r="M167" s="33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>
      <c r="A168" s="4"/>
      <c r="B168" s="4"/>
      <c r="C168" s="4"/>
      <c r="D168" s="4"/>
      <c r="E168" s="4"/>
      <c r="F168" s="4"/>
      <c r="G168" s="4"/>
      <c r="H168" s="37"/>
      <c r="I168" s="33"/>
      <c r="J168" s="37"/>
      <c r="K168" s="33"/>
      <c r="L168" s="33"/>
      <c r="M168" s="33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>
      <c r="A169" s="4"/>
      <c r="B169" s="4"/>
      <c r="C169" s="4"/>
      <c r="D169" s="4"/>
      <c r="E169" s="4"/>
      <c r="F169" s="4"/>
      <c r="G169" s="4"/>
      <c r="H169" s="37"/>
      <c r="I169" s="33"/>
      <c r="J169" s="37"/>
      <c r="K169" s="33"/>
      <c r="L169" s="33"/>
      <c r="M169" s="33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>
      <c r="A170" s="4"/>
      <c r="B170" s="4"/>
      <c r="C170" s="4"/>
      <c r="D170" s="4"/>
      <c r="E170" s="4"/>
      <c r="F170" s="4"/>
      <c r="G170" s="4"/>
      <c r="H170" s="37"/>
      <c r="I170" s="33"/>
      <c r="J170" s="37"/>
      <c r="K170" s="33"/>
      <c r="L170" s="33"/>
      <c r="M170" s="33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>
      <c r="A171" s="4"/>
      <c r="B171" s="4"/>
      <c r="C171" s="4"/>
      <c r="D171" s="4"/>
      <c r="E171" s="4"/>
      <c r="F171" s="4"/>
      <c r="G171" s="4"/>
      <c r="H171" s="37"/>
      <c r="I171" s="33"/>
      <c r="J171" s="37"/>
      <c r="K171" s="33"/>
      <c r="L171" s="33"/>
      <c r="M171" s="3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>
      <c r="A172" s="4"/>
      <c r="B172" s="4"/>
      <c r="C172" s="4"/>
      <c r="D172" s="4"/>
      <c r="E172" s="4"/>
      <c r="F172" s="4"/>
      <c r="G172" s="4"/>
      <c r="H172" s="37"/>
      <c r="I172" s="33"/>
      <c r="J172" s="37"/>
      <c r="K172" s="33"/>
      <c r="L172" s="33"/>
      <c r="M172" s="33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>
      <c r="A173" s="4"/>
      <c r="B173" s="4"/>
      <c r="C173" s="4"/>
      <c r="D173" s="4"/>
      <c r="E173" s="4"/>
      <c r="F173" s="4"/>
      <c r="G173" s="4"/>
      <c r="H173" s="37"/>
      <c r="I173" s="33"/>
      <c r="J173" s="37"/>
      <c r="K173" s="33"/>
      <c r="L173" s="33"/>
      <c r="M173" s="3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>
      <c r="A174" s="4"/>
      <c r="B174" s="4"/>
      <c r="C174" s="4"/>
      <c r="D174" s="4"/>
      <c r="E174" s="4"/>
      <c r="F174" s="4"/>
      <c r="G174" s="4"/>
      <c r="H174" s="37"/>
      <c r="I174" s="33"/>
      <c r="J174" s="37"/>
      <c r="K174" s="33"/>
      <c r="L174" s="33"/>
      <c r="M174" s="33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>
      <c r="A175" s="4"/>
      <c r="B175" s="4"/>
      <c r="C175" s="4"/>
      <c r="D175" s="4"/>
      <c r="E175" s="4"/>
      <c r="F175" s="4"/>
      <c r="G175" s="4"/>
      <c r="H175" s="37"/>
      <c r="I175" s="33"/>
      <c r="J175" s="37"/>
      <c r="K175" s="33"/>
      <c r="L175" s="33"/>
      <c r="M175" s="33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>
      <c r="A176" s="4"/>
      <c r="B176" s="4"/>
      <c r="C176" s="4"/>
      <c r="D176" s="4"/>
      <c r="E176" s="4"/>
      <c r="F176" s="4"/>
      <c r="G176" s="4"/>
      <c r="H176" s="37"/>
      <c r="I176" s="33"/>
      <c r="J176" s="37"/>
      <c r="K176" s="33"/>
      <c r="L176" s="33"/>
      <c r="M176" s="33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>
      <c r="A177" s="4"/>
      <c r="B177" s="4"/>
      <c r="C177" s="4"/>
      <c r="D177" s="4"/>
      <c r="E177" s="4"/>
      <c r="F177" s="4"/>
      <c r="G177" s="4"/>
      <c r="H177" s="37"/>
      <c r="I177" s="33"/>
      <c r="J177" s="37"/>
      <c r="K177" s="33"/>
      <c r="L177" s="33"/>
      <c r="M177" s="33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>
      <c r="A178" s="4"/>
      <c r="B178" s="4"/>
      <c r="C178" s="4"/>
      <c r="D178" s="4"/>
      <c r="E178" s="4"/>
      <c r="F178" s="4"/>
      <c r="G178" s="4"/>
      <c r="H178" s="37"/>
      <c r="I178" s="33"/>
      <c r="J178" s="37"/>
      <c r="K178" s="33"/>
      <c r="L178" s="33"/>
      <c r="M178" s="33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>
      <c r="A179" s="4"/>
      <c r="B179" s="4"/>
      <c r="C179" s="4"/>
      <c r="D179" s="4"/>
      <c r="E179" s="4"/>
      <c r="F179" s="4"/>
      <c r="G179" s="4"/>
      <c r="H179" s="37"/>
      <c r="I179" s="33"/>
      <c r="J179" s="37"/>
      <c r="K179" s="33"/>
      <c r="L179" s="33"/>
      <c r="M179" s="33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>
      <c r="A180" s="4"/>
      <c r="B180" s="4"/>
      <c r="C180" s="4"/>
      <c r="D180" s="4"/>
      <c r="E180" s="4"/>
      <c r="F180" s="4"/>
      <c r="G180" s="4"/>
      <c r="H180" s="37"/>
      <c r="I180" s="33"/>
      <c r="J180" s="37"/>
      <c r="K180" s="33"/>
      <c r="L180" s="33"/>
      <c r="M180" s="3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>
      <c r="A181" s="4"/>
      <c r="B181" s="4"/>
      <c r="C181" s="4"/>
      <c r="D181" s="4"/>
      <c r="E181" s="4"/>
      <c r="F181" s="4"/>
      <c r="G181" s="4"/>
      <c r="H181" s="37"/>
      <c r="I181" s="33"/>
      <c r="J181" s="37"/>
      <c r="K181" s="33"/>
      <c r="L181" s="33"/>
      <c r="M181" s="3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>
      <c r="A182" s="4"/>
      <c r="B182" s="4"/>
      <c r="C182" s="4"/>
      <c r="D182" s="4"/>
      <c r="E182" s="4"/>
      <c r="F182" s="4"/>
      <c r="G182" s="4"/>
      <c r="H182" s="37"/>
      <c r="I182" s="33"/>
      <c r="J182" s="37"/>
      <c r="K182" s="33"/>
      <c r="L182" s="33"/>
      <c r="M182" s="3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>
      <c r="A183" s="4"/>
      <c r="B183" s="4"/>
      <c r="C183" s="4"/>
      <c r="D183" s="4"/>
      <c r="E183" s="4"/>
      <c r="F183" s="4"/>
      <c r="G183" s="4"/>
      <c r="H183" s="37"/>
      <c r="I183" s="33"/>
      <c r="J183" s="37"/>
      <c r="K183" s="33"/>
      <c r="L183" s="33"/>
      <c r="M183" s="3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40">
      <c r="A184" s="4"/>
      <c r="B184" s="4"/>
      <c r="C184" s="4"/>
      <c r="D184" s="4"/>
      <c r="E184" s="4"/>
      <c r="F184" s="4"/>
      <c r="G184" s="4"/>
      <c r="H184" s="37"/>
      <c r="I184" s="33"/>
      <c r="J184" s="37"/>
      <c r="K184" s="33"/>
      <c r="L184" s="33"/>
      <c r="M184" s="3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>
      <c r="A185" s="4"/>
      <c r="B185" s="4"/>
      <c r="C185" s="4"/>
      <c r="D185" s="4"/>
      <c r="E185" s="4"/>
      <c r="F185" s="4"/>
      <c r="G185" s="4"/>
      <c r="H185" s="37"/>
      <c r="I185" s="33"/>
      <c r="J185" s="37"/>
      <c r="K185" s="33"/>
      <c r="L185" s="33"/>
      <c r="M185" s="3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1:40">
      <c r="A186" s="4"/>
      <c r="B186" s="4"/>
      <c r="C186" s="4"/>
      <c r="D186" s="4"/>
      <c r="E186" s="4"/>
      <c r="F186" s="4"/>
      <c r="G186" s="4"/>
      <c r="H186" s="37"/>
      <c r="I186" s="33"/>
      <c r="J186" s="37"/>
      <c r="K186" s="33"/>
      <c r="L186" s="33"/>
      <c r="M186" s="3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1:40">
      <c r="A187" s="4"/>
      <c r="B187" s="4"/>
      <c r="C187" s="4"/>
      <c r="D187" s="4"/>
      <c r="E187" s="4"/>
      <c r="F187" s="4"/>
      <c r="G187" s="4"/>
      <c r="H187" s="37"/>
      <c r="I187" s="33"/>
      <c r="J187" s="37"/>
      <c r="K187" s="33"/>
      <c r="L187" s="33"/>
      <c r="M187" s="3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1:40">
      <c r="A188" s="4"/>
      <c r="B188" s="4"/>
      <c r="C188" s="4"/>
      <c r="D188" s="4"/>
      <c r="E188" s="4"/>
      <c r="F188" s="4"/>
      <c r="G188" s="4"/>
      <c r="H188" s="37"/>
      <c r="I188" s="33"/>
      <c r="J188" s="37"/>
      <c r="K188" s="33"/>
      <c r="L188" s="33"/>
      <c r="M188" s="3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>
      <c r="A189" s="4"/>
      <c r="B189" s="4"/>
      <c r="C189" s="4"/>
      <c r="D189" s="4"/>
      <c r="E189" s="4"/>
      <c r="F189" s="4"/>
      <c r="G189" s="4"/>
      <c r="H189" s="37"/>
      <c r="I189" s="33"/>
      <c r="J189" s="37"/>
      <c r="K189" s="33"/>
      <c r="L189" s="33"/>
      <c r="M189" s="3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1:40">
      <c r="A190" s="4"/>
      <c r="B190" s="4"/>
      <c r="C190" s="4"/>
      <c r="D190" s="4"/>
      <c r="E190" s="4"/>
      <c r="F190" s="4"/>
      <c r="G190" s="4"/>
      <c r="H190" s="37"/>
      <c r="I190" s="33"/>
      <c r="J190" s="37"/>
      <c r="K190" s="33"/>
      <c r="L190" s="33"/>
      <c r="M190" s="3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1:40">
      <c r="A191" s="4"/>
      <c r="B191" s="4"/>
      <c r="C191" s="4"/>
      <c r="D191" s="4"/>
      <c r="E191" s="4"/>
      <c r="F191" s="4"/>
      <c r="G191" s="4"/>
      <c r="H191" s="37"/>
      <c r="I191" s="33"/>
      <c r="J191" s="37"/>
      <c r="K191" s="33"/>
      <c r="L191" s="33"/>
      <c r="M191" s="3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40">
      <c r="A192" s="4"/>
      <c r="B192" s="4"/>
      <c r="C192" s="4"/>
      <c r="D192" s="4"/>
      <c r="E192" s="4"/>
      <c r="F192" s="4"/>
      <c r="G192" s="4"/>
      <c r="H192" s="37"/>
      <c r="I192" s="33"/>
      <c r="J192" s="37"/>
      <c r="K192" s="33"/>
      <c r="L192" s="33"/>
      <c r="M192" s="3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1:40">
      <c r="A193" s="4"/>
      <c r="B193" s="4"/>
      <c r="C193" s="4"/>
      <c r="D193" s="4"/>
      <c r="E193" s="4"/>
      <c r="F193" s="4"/>
      <c r="G193" s="4"/>
      <c r="H193" s="37"/>
      <c r="I193" s="33"/>
      <c r="J193" s="37"/>
      <c r="K193" s="33"/>
      <c r="L193" s="33"/>
      <c r="M193" s="3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1:40">
      <c r="A194" s="4"/>
      <c r="B194" s="4"/>
      <c r="C194" s="4"/>
      <c r="D194" s="4"/>
      <c r="E194" s="4"/>
      <c r="F194" s="4"/>
      <c r="G194" s="4"/>
      <c r="H194" s="37"/>
      <c r="I194" s="33"/>
      <c r="J194" s="37"/>
      <c r="K194" s="33"/>
      <c r="L194" s="33"/>
      <c r="M194" s="3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1:40">
      <c r="A195" s="4"/>
      <c r="B195" s="4"/>
      <c r="C195" s="4"/>
      <c r="D195" s="4"/>
      <c r="E195" s="4"/>
      <c r="F195" s="4"/>
      <c r="G195" s="4"/>
      <c r="H195" s="37"/>
      <c r="I195" s="33"/>
      <c r="J195" s="37"/>
      <c r="K195" s="33"/>
      <c r="L195" s="33"/>
      <c r="M195" s="3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  <row r="196" spans="1:40">
      <c r="A196" s="4"/>
      <c r="B196" s="4"/>
      <c r="C196" s="4"/>
      <c r="D196" s="4"/>
      <c r="E196" s="4"/>
      <c r="F196" s="4"/>
      <c r="G196" s="4"/>
      <c r="H196" s="37"/>
      <c r="I196" s="33"/>
      <c r="J196" s="37"/>
      <c r="K196" s="33"/>
      <c r="L196" s="33"/>
      <c r="M196" s="3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1:40">
      <c r="A197" s="4"/>
      <c r="B197" s="4"/>
      <c r="C197" s="4"/>
      <c r="D197" s="4"/>
      <c r="E197" s="4"/>
      <c r="F197" s="4"/>
      <c r="G197" s="4"/>
      <c r="H197" s="37"/>
      <c r="I197" s="33"/>
      <c r="J197" s="37"/>
      <c r="K197" s="33"/>
      <c r="L197" s="33"/>
      <c r="M197" s="33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</row>
    <row r="198" spans="1:40">
      <c r="A198" s="4"/>
      <c r="B198" s="4"/>
      <c r="C198" s="4"/>
      <c r="D198" s="4"/>
      <c r="E198" s="4"/>
      <c r="F198" s="4"/>
      <c r="G198" s="4"/>
      <c r="H198" s="37"/>
      <c r="I198" s="33"/>
      <c r="J198" s="37"/>
      <c r="K198" s="33"/>
      <c r="L198" s="33"/>
      <c r="M198" s="33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</row>
    <row r="199" spans="1:40">
      <c r="A199" s="4"/>
      <c r="B199" s="4"/>
      <c r="C199" s="4"/>
      <c r="D199" s="4"/>
      <c r="E199" s="4"/>
      <c r="F199" s="4"/>
      <c r="G199" s="4"/>
      <c r="H199" s="37"/>
      <c r="I199" s="33"/>
      <c r="J199" s="37"/>
      <c r="K199" s="33"/>
      <c r="L199" s="33"/>
      <c r="M199" s="3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</row>
    <row r="200" spans="1:40">
      <c r="A200" s="4"/>
      <c r="B200" s="4"/>
      <c r="C200" s="4"/>
      <c r="D200" s="4"/>
      <c r="E200" s="4"/>
      <c r="F200" s="4"/>
      <c r="G200" s="4"/>
      <c r="H200" s="37"/>
      <c r="I200" s="33"/>
      <c r="J200" s="37"/>
      <c r="K200" s="33"/>
      <c r="L200" s="33"/>
      <c r="M200" s="3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</row>
    <row r="201" spans="1:40">
      <c r="A201" s="4"/>
      <c r="B201" s="4"/>
      <c r="C201" s="4"/>
      <c r="D201" s="4"/>
      <c r="E201" s="4"/>
      <c r="F201" s="4"/>
      <c r="G201" s="4"/>
      <c r="H201" s="37"/>
      <c r="I201" s="33"/>
      <c r="J201" s="37"/>
      <c r="K201" s="33"/>
      <c r="L201" s="33"/>
      <c r="M201" s="3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</row>
    <row r="202" spans="1:40">
      <c r="A202" s="4"/>
      <c r="B202" s="4"/>
      <c r="C202" s="4"/>
      <c r="D202" s="4"/>
      <c r="E202" s="4"/>
      <c r="F202" s="4"/>
      <c r="G202" s="4"/>
      <c r="H202" s="37"/>
      <c r="I202" s="33"/>
      <c r="J202" s="37"/>
      <c r="K202" s="33"/>
      <c r="L202" s="33"/>
      <c r="M202" s="33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</row>
    <row r="203" spans="1:40">
      <c r="A203" s="4"/>
      <c r="B203" s="4"/>
      <c r="C203" s="4"/>
      <c r="D203" s="4"/>
      <c r="E203" s="4"/>
      <c r="F203" s="4"/>
      <c r="G203" s="4"/>
      <c r="H203" s="37"/>
      <c r="I203" s="33"/>
      <c r="J203" s="37"/>
      <c r="K203" s="33"/>
      <c r="L203" s="33"/>
      <c r="M203" s="3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1:40">
      <c r="A204" s="4"/>
      <c r="B204" s="4"/>
      <c r="C204" s="4"/>
      <c r="D204" s="4"/>
      <c r="E204" s="4"/>
      <c r="F204" s="4"/>
      <c r="G204" s="4"/>
      <c r="H204" s="37"/>
      <c r="I204" s="33"/>
      <c r="J204" s="37"/>
      <c r="K204" s="33"/>
      <c r="L204" s="33"/>
      <c r="M204" s="3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1:40">
      <c r="A205" s="4"/>
      <c r="B205" s="4"/>
      <c r="C205" s="4"/>
      <c r="D205" s="4"/>
      <c r="E205" s="4"/>
      <c r="F205" s="4"/>
      <c r="G205" s="4"/>
      <c r="H205" s="37"/>
      <c r="I205" s="33"/>
      <c r="J205" s="37"/>
      <c r="K205" s="33"/>
      <c r="L205" s="33"/>
      <c r="M205" s="3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1:40">
      <c r="A206" s="4"/>
      <c r="B206" s="4"/>
      <c r="C206" s="4"/>
      <c r="D206" s="4"/>
      <c r="E206" s="4"/>
      <c r="F206" s="4"/>
      <c r="G206" s="4"/>
      <c r="H206" s="37"/>
      <c r="I206" s="33"/>
      <c r="J206" s="37"/>
      <c r="K206" s="33"/>
      <c r="L206" s="33"/>
      <c r="M206" s="3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>
      <c r="A207" s="4"/>
      <c r="B207" s="4"/>
      <c r="C207" s="4"/>
      <c r="D207" s="4"/>
      <c r="E207" s="4"/>
      <c r="F207" s="4"/>
      <c r="G207" s="4"/>
      <c r="H207" s="37"/>
      <c r="I207" s="33"/>
      <c r="J207" s="37"/>
      <c r="K207" s="33"/>
      <c r="L207" s="33"/>
      <c r="M207" s="33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>
      <c r="A208" s="4"/>
      <c r="B208" s="4"/>
      <c r="C208" s="4"/>
      <c r="D208" s="4"/>
      <c r="E208" s="4"/>
      <c r="F208" s="4"/>
      <c r="G208" s="4"/>
      <c r="H208" s="37"/>
      <c r="I208" s="33"/>
      <c r="J208" s="37"/>
      <c r="K208" s="33"/>
      <c r="L208" s="33"/>
      <c r="M208" s="33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>
      <c r="A209" s="4"/>
      <c r="B209" s="4"/>
      <c r="C209" s="4"/>
      <c r="D209" s="4"/>
      <c r="E209" s="4"/>
      <c r="F209" s="4"/>
      <c r="G209" s="4"/>
      <c r="H209" s="37"/>
      <c r="I209" s="33"/>
      <c r="J209" s="37"/>
      <c r="K209" s="33"/>
      <c r="L209" s="33"/>
      <c r="M209" s="33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>
      <c r="A210" s="4"/>
      <c r="B210" s="4"/>
      <c r="C210" s="4"/>
      <c r="D210" s="4"/>
      <c r="E210" s="4"/>
      <c r="F210" s="4"/>
      <c r="G210" s="4"/>
      <c r="H210" s="37"/>
      <c r="I210" s="33"/>
      <c r="J210" s="37"/>
      <c r="K210" s="33"/>
      <c r="L210" s="33"/>
      <c r="M210" s="33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>
      <c r="A211" s="4"/>
      <c r="B211" s="4"/>
      <c r="C211" s="4"/>
      <c r="D211" s="4"/>
      <c r="E211" s="4"/>
      <c r="F211" s="4"/>
      <c r="G211" s="4"/>
      <c r="H211" s="37"/>
      <c r="I211" s="33"/>
      <c r="J211" s="37"/>
      <c r="K211" s="33"/>
      <c r="L211" s="33"/>
      <c r="M211" s="3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>
      <c r="A212" s="4"/>
      <c r="B212" s="4"/>
      <c r="C212" s="4"/>
      <c r="D212" s="4"/>
      <c r="E212" s="4"/>
      <c r="F212" s="4"/>
      <c r="G212" s="4"/>
      <c r="H212" s="37"/>
      <c r="I212" s="33"/>
      <c r="J212" s="37"/>
      <c r="K212" s="33"/>
      <c r="L212" s="33"/>
      <c r="M212" s="33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>
      <c r="A213" s="4"/>
      <c r="B213" s="4"/>
      <c r="C213" s="4"/>
      <c r="D213" s="4"/>
      <c r="E213" s="4"/>
      <c r="F213" s="4"/>
      <c r="G213" s="4"/>
      <c r="H213" s="37"/>
      <c r="I213" s="33"/>
      <c r="J213" s="37"/>
      <c r="K213" s="33"/>
      <c r="L213" s="33"/>
      <c r="M213" s="33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>
      <c r="A214" s="4"/>
      <c r="B214" s="4"/>
      <c r="C214" s="4"/>
      <c r="D214" s="4"/>
      <c r="E214" s="4"/>
      <c r="F214" s="4"/>
      <c r="G214" s="4"/>
      <c r="H214" s="37"/>
      <c r="I214" s="33"/>
      <c r="J214" s="37"/>
      <c r="K214" s="33"/>
      <c r="L214" s="33"/>
      <c r="M214" s="33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>
      <c r="A215" s="4"/>
      <c r="B215" s="4"/>
      <c r="C215" s="4"/>
      <c r="D215" s="4"/>
      <c r="E215" s="4"/>
      <c r="F215" s="4"/>
      <c r="G215" s="4"/>
      <c r="H215" s="37"/>
      <c r="I215" s="33"/>
      <c r="J215" s="37"/>
      <c r="K215" s="33"/>
      <c r="L215" s="33"/>
      <c r="M215" s="33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>
      <c r="A216" s="4"/>
      <c r="B216" s="4"/>
      <c r="C216" s="4"/>
      <c r="D216" s="4"/>
      <c r="E216" s="4"/>
      <c r="F216" s="4"/>
      <c r="G216" s="4"/>
      <c r="H216" s="37"/>
      <c r="I216" s="33"/>
      <c r="J216" s="37"/>
      <c r="K216" s="33"/>
      <c r="L216" s="33"/>
      <c r="M216" s="33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>
      <c r="A217" s="4"/>
      <c r="B217" s="4"/>
      <c r="C217" s="4"/>
      <c r="D217" s="4"/>
      <c r="E217" s="4"/>
      <c r="F217" s="4"/>
      <c r="G217" s="4"/>
      <c r="H217" s="37"/>
      <c r="I217" s="33"/>
      <c r="J217" s="37"/>
      <c r="K217" s="33"/>
      <c r="L217" s="33"/>
      <c r="M217" s="33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>
      <c r="A218" s="4"/>
      <c r="B218" s="4"/>
      <c r="C218" s="4"/>
      <c r="D218" s="4"/>
      <c r="E218" s="4"/>
      <c r="F218" s="4"/>
      <c r="G218" s="4"/>
      <c r="H218" s="37"/>
      <c r="I218" s="33"/>
      <c r="J218" s="37"/>
      <c r="K218" s="33"/>
      <c r="L218" s="33"/>
      <c r="M218" s="33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>
      <c r="A219" s="4"/>
      <c r="B219" s="4"/>
      <c r="C219" s="4"/>
      <c r="D219" s="4"/>
      <c r="E219" s="4"/>
      <c r="F219" s="4"/>
      <c r="G219" s="4"/>
      <c r="H219" s="37"/>
      <c r="I219" s="33"/>
      <c r="J219" s="37"/>
      <c r="K219" s="33"/>
      <c r="L219" s="33"/>
      <c r="M219" s="33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>
      <c r="A220" s="4"/>
      <c r="B220" s="4"/>
      <c r="C220" s="4"/>
      <c r="D220" s="4"/>
      <c r="E220" s="4"/>
      <c r="F220" s="4"/>
      <c r="G220" s="4"/>
      <c r="H220" s="37"/>
      <c r="I220" s="33"/>
      <c r="J220" s="37"/>
      <c r="K220" s="33"/>
      <c r="L220" s="33"/>
      <c r="M220" s="33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>
      <c r="A221" s="4"/>
      <c r="B221" s="4"/>
      <c r="C221" s="4"/>
      <c r="D221" s="4"/>
      <c r="E221" s="4"/>
      <c r="F221" s="4"/>
      <c r="G221" s="4"/>
      <c r="H221" s="37"/>
      <c r="I221" s="33"/>
      <c r="J221" s="37"/>
      <c r="K221" s="33"/>
      <c r="L221" s="33"/>
      <c r="M221" s="33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>
      <c r="A222" s="4"/>
      <c r="B222" s="4"/>
      <c r="C222" s="4"/>
      <c r="D222" s="4"/>
      <c r="E222" s="4"/>
      <c r="F222" s="4"/>
      <c r="G222" s="4"/>
      <c r="H222" s="37"/>
      <c r="I222" s="33"/>
      <c r="J222" s="37"/>
      <c r="K222" s="33"/>
      <c r="L222" s="33"/>
      <c r="M222" s="3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>
      <c r="A223" s="4"/>
      <c r="B223" s="4"/>
      <c r="C223" s="4"/>
      <c r="D223" s="4"/>
      <c r="E223" s="4"/>
      <c r="F223" s="4"/>
      <c r="G223" s="4"/>
      <c r="H223" s="37"/>
      <c r="I223" s="33"/>
      <c r="J223" s="37"/>
      <c r="K223" s="33"/>
      <c r="L223" s="33"/>
      <c r="M223" s="33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>
      <c r="A224" s="4"/>
      <c r="B224" s="4"/>
      <c r="C224" s="4"/>
      <c r="D224" s="4"/>
      <c r="E224" s="4"/>
      <c r="F224" s="4"/>
      <c r="G224" s="4"/>
      <c r="H224" s="37"/>
      <c r="I224" s="33"/>
      <c r="J224" s="37"/>
      <c r="K224" s="33"/>
      <c r="L224" s="33"/>
      <c r="M224" s="3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>
      <c r="A225" s="4"/>
      <c r="B225" s="4"/>
      <c r="C225" s="4"/>
      <c r="D225" s="4"/>
      <c r="E225" s="4"/>
      <c r="F225" s="4"/>
      <c r="G225" s="4"/>
      <c r="H225" s="37"/>
      <c r="I225" s="33"/>
      <c r="J225" s="37"/>
      <c r="K225" s="33"/>
      <c r="L225" s="33"/>
      <c r="M225" s="33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>
      <c r="A226" s="4"/>
      <c r="B226" s="4"/>
      <c r="C226" s="4"/>
      <c r="D226" s="4"/>
      <c r="E226" s="4"/>
      <c r="F226" s="4"/>
      <c r="G226" s="4"/>
      <c r="H226" s="37"/>
      <c r="I226" s="33"/>
      <c r="J226" s="37"/>
      <c r="K226" s="33"/>
      <c r="L226" s="33"/>
      <c r="M226" s="3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>
      <c r="A227" s="4"/>
      <c r="B227" s="4"/>
      <c r="C227" s="4"/>
      <c r="D227" s="4"/>
      <c r="E227" s="4"/>
      <c r="F227" s="4"/>
      <c r="G227" s="4"/>
      <c r="H227" s="37"/>
      <c r="I227" s="33"/>
      <c r="J227" s="37"/>
      <c r="K227" s="33"/>
      <c r="L227" s="33"/>
      <c r="M227" s="33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>
      <c r="A228" s="4"/>
      <c r="B228" s="4"/>
      <c r="C228" s="4"/>
      <c r="D228" s="4"/>
      <c r="E228" s="4"/>
      <c r="F228" s="4"/>
      <c r="G228" s="4"/>
      <c r="H228" s="37"/>
      <c r="I228" s="33"/>
      <c r="J228" s="37"/>
      <c r="K228" s="33"/>
      <c r="L228" s="33"/>
      <c r="M228" s="33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>
      <c r="A229" s="4"/>
      <c r="B229" s="4"/>
      <c r="C229" s="4"/>
      <c r="D229" s="4"/>
      <c r="E229" s="4"/>
      <c r="F229" s="4"/>
      <c r="G229" s="4"/>
      <c r="H229" s="37"/>
      <c r="I229" s="33"/>
      <c r="J229" s="37"/>
      <c r="K229" s="33"/>
      <c r="L229" s="33"/>
      <c r="M229" s="33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>
      <c r="A230" s="4"/>
      <c r="B230" s="4"/>
      <c r="C230" s="4"/>
      <c r="D230" s="4"/>
      <c r="E230" s="4"/>
      <c r="F230" s="4"/>
      <c r="G230" s="4"/>
      <c r="H230" s="37"/>
      <c r="I230" s="33"/>
      <c r="J230" s="37"/>
      <c r="K230" s="33"/>
      <c r="L230" s="33"/>
      <c r="M230" s="33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>
      <c r="A231" s="4"/>
      <c r="B231" s="4"/>
      <c r="C231" s="4"/>
      <c r="D231" s="4"/>
      <c r="E231" s="4"/>
      <c r="F231" s="4"/>
      <c r="G231" s="4"/>
      <c r="H231" s="37"/>
      <c r="I231" s="33"/>
      <c r="J231" s="37"/>
      <c r="K231" s="33"/>
      <c r="L231" s="33"/>
      <c r="M231" s="33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>
      <c r="A232" s="4"/>
      <c r="B232" s="4"/>
      <c r="C232" s="4"/>
      <c r="D232" s="4"/>
      <c r="E232" s="4"/>
      <c r="F232" s="4"/>
      <c r="G232" s="4"/>
      <c r="H232" s="37"/>
      <c r="I232" s="33"/>
      <c r="J232" s="37"/>
      <c r="K232" s="33"/>
      <c r="L232" s="33"/>
      <c r="M232" s="3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>
      <c r="A233" s="4"/>
      <c r="B233" s="4"/>
      <c r="C233" s="4"/>
      <c r="D233" s="4"/>
      <c r="E233" s="4"/>
      <c r="F233" s="4"/>
      <c r="G233" s="4"/>
      <c r="H233" s="37"/>
      <c r="I233" s="33"/>
      <c r="J233" s="37"/>
      <c r="K233" s="33"/>
      <c r="L233" s="33"/>
      <c r="M233" s="33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>
      <c r="A234" s="4"/>
      <c r="B234" s="4"/>
      <c r="C234" s="4"/>
      <c r="D234" s="4"/>
      <c r="E234" s="4"/>
      <c r="F234" s="4"/>
      <c r="G234" s="4"/>
      <c r="H234" s="37"/>
      <c r="I234" s="33"/>
      <c r="J234" s="37"/>
      <c r="K234" s="33"/>
      <c r="L234" s="33"/>
      <c r="M234" s="3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>
      <c r="A235" s="4"/>
      <c r="B235" s="4"/>
      <c r="C235" s="4"/>
      <c r="D235" s="4"/>
      <c r="E235" s="4"/>
      <c r="F235" s="4"/>
      <c r="G235" s="4"/>
      <c r="H235" s="37"/>
      <c r="I235" s="33"/>
      <c r="J235" s="37"/>
      <c r="K235" s="33"/>
      <c r="L235" s="33"/>
      <c r="M235" s="33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>
      <c r="A236" s="4"/>
      <c r="B236" s="4"/>
      <c r="C236" s="4"/>
      <c r="D236" s="4"/>
      <c r="E236" s="4"/>
      <c r="F236" s="4"/>
      <c r="G236" s="4"/>
      <c r="H236" s="37"/>
      <c r="I236" s="33"/>
      <c r="J236" s="37"/>
      <c r="K236" s="33"/>
      <c r="L236" s="33"/>
      <c r="M236" s="33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>
      <c r="A237" s="4"/>
      <c r="B237" s="4"/>
      <c r="C237" s="4"/>
      <c r="D237" s="4"/>
      <c r="E237" s="4"/>
      <c r="F237" s="4"/>
      <c r="G237" s="4"/>
      <c r="H237" s="37"/>
      <c r="I237" s="33"/>
      <c r="J237" s="37"/>
      <c r="K237" s="33"/>
      <c r="L237" s="33"/>
      <c r="M237" s="33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>
      <c r="A238" s="4"/>
      <c r="B238" s="4"/>
      <c r="C238" s="4"/>
      <c r="D238" s="4"/>
      <c r="E238" s="4"/>
      <c r="F238" s="4"/>
      <c r="G238" s="4"/>
      <c r="H238" s="37"/>
      <c r="I238" s="33"/>
      <c r="J238" s="37"/>
      <c r="K238" s="33"/>
      <c r="L238" s="33"/>
      <c r="M238" s="33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1:40">
      <c r="A239" s="4"/>
      <c r="B239" s="4"/>
      <c r="C239" s="4"/>
      <c r="D239" s="4"/>
      <c r="E239" s="4"/>
      <c r="F239" s="4"/>
      <c r="G239" s="4"/>
      <c r="H239" s="37"/>
      <c r="I239" s="33"/>
      <c r="J239" s="37"/>
      <c r="K239" s="33"/>
      <c r="L239" s="33"/>
      <c r="M239" s="33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>
      <c r="A240" s="4"/>
      <c r="B240" s="4"/>
      <c r="C240" s="4"/>
      <c r="D240" s="4"/>
      <c r="E240" s="4"/>
      <c r="F240" s="4"/>
      <c r="G240" s="4"/>
      <c r="H240" s="37"/>
      <c r="I240" s="33"/>
      <c r="J240" s="37"/>
      <c r="K240" s="33"/>
      <c r="L240" s="33"/>
      <c r="M240" s="33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>
      <c r="A241" s="4"/>
      <c r="B241" s="4"/>
      <c r="C241" s="4"/>
      <c r="D241" s="4"/>
      <c r="E241" s="4"/>
      <c r="F241" s="4"/>
      <c r="G241" s="4"/>
      <c r="H241" s="37"/>
      <c r="I241" s="33"/>
      <c r="J241" s="37"/>
      <c r="K241" s="33"/>
      <c r="L241" s="33"/>
      <c r="M241" s="33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>
      <c r="A242" s="4"/>
      <c r="B242" s="4"/>
      <c r="C242" s="4"/>
      <c r="D242" s="4"/>
      <c r="E242" s="4"/>
      <c r="F242" s="4"/>
      <c r="G242" s="4"/>
      <c r="H242" s="37"/>
      <c r="I242" s="33"/>
      <c r="J242" s="37"/>
      <c r="K242" s="33"/>
      <c r="L242" s="33"/>
      <c r="M242" s="33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>
      <c r="A243" s="4"/>
      <c r="B243" s="4"/>
      <c r="C243" s="4"/>
      <c r="D243" s="4"/>
      <c r="E243" s="4"/>
      <c r="F243" s="4"/>
      <c r="G243" s="4"/>
      <c r="H243" s="37"/>
      <c r="I243" s="33"/>
      <c r="J243" s="37"/>
      <c r="K243" s="33"/>
      <c r="L243" s="33"/>
      <c r="M243" s="33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1:40">
      <c r="A244" s="4"/>
      <c r="B244" s="4"/>
      <c r="C244" s="4"/>
      <c r="D244" s="4"/>
      <c r="E244" s="4"/>
      <c r="F244" s="4"/>
      <c r="G244" s="4"/>
      <c r="H244" s="37"/>
      <c r="I244" s="33"/>
      <c r="J244" s="37"/>
      <c r="K244" s="33"/>
      <c r="L244" s="33"/>
      <c r="M244" s="33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1:40">
      <c r="A245" s="4"/>
      <c r="B245" s="4"/>
      <c r="C245" s="4"/>
      <c r="D245" s="4"/>
      <c r="E245" s="4"/>
      <c r="F245" s="4"/>
      <c r="G245" s="4"/>
      <c r="H245" s="37"/>
      <c r="I245" s="33"/>
      <c r="J245" s="37"/>
      <c r="K245" s="33"/>
      <c r="L245" s="33"/>
      <c r="M245" s="33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1:40">
      <c r="A246" s="4"/>
      <c r="B246" s="4"/>
      <c r="C246" s="4"/>
      <c r="D246" s="4"/>
      <c r="E246" s="4"/>
      <c r="F246" s="4"/>
      <c r="G246" s="4"/>
      <c r="H246" s="37"/>
      <c r="I246" s="33"/>
      <c r="J246" s="37"/>
      <c r="K246" s="33"/>
      <c r="L246" s="33"/>
      <c r="M246" s="33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>
      <c r="A247" s="4"/>
      <c r="B247" s="4"/>
      <c r="C247" s="4"/>
      <c r="D247" s="4"/>
      <c r="E247" s="4"/>
      <c r="F247" s="4"/>
      <c r="G247" s="4"/>
      <c r="H247" s="37"/>
      <c r="I247" s="33"/>
      <c r="J247" s="37"/>
      <c r="K247" s="33"/>
      <c r="L247" s="33"/>
      <c r="M247" s="33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>
      <c r="A248" s="4"/>
      <c r="B248" s="4"/>
      <c r="C248" s="4"/>
      <c r="D248" s="4"/>
      <c r="E248" s="4"/>
      <c r="F248" s="4"/>
      <c r="G248" s="4"/>
      <c r="H248" s="37"/>
      <c r="I248" s="33"/>
      <c r="J248" s="37"/>
      <c r="K248" s="33"/>
      <c r="L248" s="33"/>
      <c r="M248" s="33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1:40">
      <c r="A249" s="4"/>
      <c r="B249" s="4"/>
      <c r="C249" s="4"/>
      <c r="D249" s="4"/>
      <c r="E249" s="4"/>
      <c r="F249" s="4"/>
      <c r="G249" s="4"/>
      <c r="H249" s="37"/>
      <c r="I249" s="33"/>
      <c r="J249" s="37"/>
      <c r="K249" s="33"/>
      <c r="L249" s="33"/>
      <c r="M249" s="33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1:40">
      <c r="A250" s="4"/>
      <c r="B250" s="4"/>
      <c r="C250" s="4"/>
      <c r="D250" s="4"/>
      <c r="E250" s="4"/>
      <c r="F250" s="4"/>
      <c r="G250" s="4"/>
      <c r="H250" s="37"/>
      <c r="I250" s="33"/>
      <c r="J250" s="37"/>
      <c r="K250" s="33"/>
      <c r="L250" s="33"/>
      <c r="M250" s="33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1:40">
      <c r="A251" s="4"/>
      <c r="B251" s="4"/>
      <c r="C251" s="4"/>
      <c r="D251" s="4"/>
      <c r="E251" s="4"/>
      <c r="F251" s="4"/>
      <c r="G251" s="4"/>
      <c r="H251" s="37"/>
      <c r="I251" s="33"/>
      <c r="J251" s="37"/>
      <c r="K251" s="33"/>
      <c r="L251" s="33"/>
      <c r="M251" s="3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1:40">
      <c r="A252" s="4"/>
      <c r="B252" s="4"/>
      <c r="C252" s="4"/>
      <c r="D252" s="4"/>
      <c r="E252" s="4"/>
      <c r="F252" s="4"/>
      <c r="G252" s="4"/>
      <c r="H252" s="37"/>
      <c r="I252" s="33"/>
      <c r="J252" s="37"/>
      <c r="K252" s="33"/>
      <c r="L252" s="33"/>
      <c r="M252" s="3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>
      <c r="A253" s="4"/>
      <c r="B253" s="4"/>
      <c r="C253" s="4"/>
      <c r="D253" s="4"/>
      <c r="E253" s="4"/>
      <c r="F253" s="4"/>
      <c r="G253" s="4"/>
      <c r="H253" s="37"/>
      <c r="I253" s="33"/>
      <c r="J253" s="37"/>
      <c r="K253" s="33"/>
      <c r="L253" s="33"/>
      <c r="M253" s="33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1:40">
      <c r="A254" s="4"/>
      <c r="B254" s="4"/>
      <c r="C254" s="4"/>
      <c r="D254" s="4"/>
      <c r="E254" s="4"/>
      <c r="F254" s="4"/>
      <c r="G254" s="4"/>
      <c r="H254" s="37"/>
      <c r="I254" s="33"/>
      <c r="J254" s="37"/>
      <c r="K254" s="33"/>
      <c r="L254" s="33"/>
      <c r="M254" s="33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1:40">
      <c r="A255" s="4"/>
      <c r="B255" s="4"/>
      <c r="C255" s="4"/>
      <c r="D255" s="4"/>
      <c r="E255" s="4"/>
      <c r="F255" s="4"/>
      <c r="G255" s="4"/>
      <c r="H255" s="37"/>
      <c r="I255" s="33"/>
      <c r="J255" s="37"/>
      <c r="K255" s="33"/>
      <c r="L255" s="33"/>
      <c r="M255" s="33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1:40">
      <c r="A256" s="4"/>
      <c r="B256" s="4"/>
      <c r="C256" s="4"/>
      <c r="D256" s="4"/>
      <c r="E256" s="4"/>
      <c r="F256" s="4"/>
      <c r="G256" s="4"/>
      <c r="H256" s="37"/>
      <c r="I256" s="33"/>
      <c r="J256" s="37"/>
      <c r="K256" s="33"/>
      <c r="L256" s="33"/>
      <c r="M256" s="33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>
      <c r="A257" s="4"/>
      <c r="B257" s="4"/>
      <c r="C257" s="4"/>
      <c r="D257" s="4"/>
      <c r="E257" s="4"/>
      <c r="F257" s="4"/>
      <c r="G257" s="4"/>
      <c r="H257" s="37"/>
      <c r="I257" s="33"/>
      <c r="J257" s="37"/>
      <c r="K257" s="33"/>
      <c r="L257" s="33"/>
      <c r="M257" s="3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</sheetData>
  <autoFilter ref="A10:S109" xr:uid="{F004BBAF-C393-45A2-8F66-D74308E4501A}">
    <sortState ref="A11:S109">
      <sortCondition descending="1" ref="F10:F109"/>
    </sortState>
  </autoFilter>
  <sortState ref="A11:S112">
    <sortCondition descending="1" ref="G11:G112"/>
  </sortState>
  <mergeCells count="42">
    <mergeCell ref="R3:S3"/>
    <mergeCell ref="R4:S4"/>
    <mergeCell ref="R5:S5"/>
    <mergeCell ref="H3:I3"/>
    <mergeCell ref="J4:K4"/>
    <mergeCell ref="N5:O5"/>
    <mergeCell ref="P3:Q3"/>
    <mergeCell ref="P4:Q4"/>
    <mergeCell ref="N3:O3"/>
    <mergeCell ref="N4:O4"/>
    <mergeCell ref="J3:K3"/>
    <mergeCell ref="H4:I4"/>
    <mergeCell ref="J5:K5"/>
    <mergeCell ref="L3:M3"/>
    <mergeCell ref="L4:M4"/>
    <mergeCell ref="L5:M5"/>
    <mergeCell ref="J9:K9"/>
    <mergeCell ref="H5:I5"/>
    <mergeCell ref="H7:I7"/>
    <mergeCell ref="R9:S9"/>
    <mergeCell ref="J7:K7"/>
    <mergeCell ref="R6:S6"/>
    <mergeCell ref="R7:S7"/>
    <mergeCell ref="H6:I6"/>
    <mergeCell ref="H9:I9"/>
    <mergeCell ref="J8:K8"/>
    <mergeCell ref="H8:I8"/>
    <mergeCell ref="J6:K6"/>
    <mergeCell ref="N6:O6"/>
    <mergeCell ref="P8:Q8"/>
    <mergeCell ref="N8:O8"/>
    <mergeCell ref="L6:M6"/>
    <mergeCell ref="L7:M7"/>
    <mergeCell ref="L8:M8"/>
    <mergeCell ref="L9:M9"/>
    <mergeCell ref="P5:Q5"/>
    <mergeCell ref="R8:S8"/>
    <mergeCell ref="N7:O7"/>
    <mergeCell ref="P6:Q6"/>
    <mergeCell ref="P9:Q9"/>
    <mergeCell ref="N9:O9"/>
    <mergeCell ref="P7:Q7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55" fitToHeight="0" orientation="landscape" horizontalDpi="4294967293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</dc:creator>
  <cp:lastModifiedBy>romeo</cp:lastModifiedBy>
  <cp:lastPrinted>2015-06-01T13:29:45Z</cp:lastPrinted>
  <dcterms:created xsi:type="dcterms:W3CDTF">2010-03-07T16:26:18Z</dcterms:created>
  <dcterms:modified xsi:type="dcterms:W3CDTF">2018-09-27T19:57:50Z</dcterms:modified>
</cp:coreProperties>
</file>